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7985" windowHeight="12660"/>
  </bookViews>
  <sheets>
    <sheet name="fig 7-1 (données)" sheetId="12" r:id="rId1"/>
    <sheet name="fig 7-1" sheetId="78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Q8" i="12"/>
  <c r="Q7"/>
  <c r="P8"/>
  <c r="O8"/>
  <c r="N8"/>
  <c r="M8"/>
  <c r="L8"/>
  <c r="K8"/>
  <c r="J8"/>
  <c r="I8"/>
  <c r="H8"/>
  <c r="G8"/>
  <c r="F8"/>
  <c r="E8"/>
  <c r="D8"/>
  <c r="C8"/>
  <c r="P6"/>
  <c r="P7"/>
  <c r="O6"/>
  <c r="O7"/>
  <c r="N6"/>
  <c r="N7"/>
  <c r="M6"/>
  <c r="M7"/>
  <c r="L6"/>
  <c r="L7"/>
  <c r="K6"/>
  <c r="K7"/>
  <c r="J6"/>
  <c r="J7"/>
  <c r="I6"/>
  <c r="I7"/>
  <c r="H6"/>
  <c r="H7"/>
  <c r="G6"/>
  <c r="G7"/>
  <c r="F6"/>
  <c r="F7"/>
  <c r="E6"/>
  <c r="E7"/>
  <c r="D6"/>
  <c r="D7"/>
  <c r="C6"/>
  <c r="C7"/>
</calcChain>
</file>

<file path=xl/sharedStrings.xml><?xml version="1.0" encoding="utf-8"?>
<sst xmlns="http://schemas.openxmlformats.org/spreadsheetml/2006/main" count="11" uniqueCount="9">
  <si>
    <t>Total</t>
  </si>
  <si>
    <t>(kg/hab)</t>
  </si>
  <si>
    <t>Objectif 
PWD 2010</t>
  </si>
  <si>
    <t>Fractions grossières (déchets verts
(jardin…) et encombrants
(électroménagers, vaisselle…)</t>
  </si>
  <si>
    <t>Ordures ménagères (constituées des ordures ménagères brutes (poubelle tout-venant) et des ordures ménagères collectées sélectivement (PMC, papiers/cartons, verres, déchets organiques) )</t>
  </si>
  <si>
    <t>*Déchets ménagers et assimilés hors déchets de construction</t>
  </si>
  <si>
    <t>et de démolition et hors boues de stations d’épuration collectives</t>
  </si>
  <si>
    <t xml:space="preserve">fig 7-1 : </t>
  </si>
  <si>
    <t>In der Wallonie entstandene und gesammelte Siedlungsabfälle*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</si>
</sst>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2"/>
      <name val="Times New Roman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164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2" fillId="0" borderId="1" xfId="1" applyFont="1" applyBorder="1" applyAlignment="1">
      <alignment horizontal="left"/>
    </xf>
    <xf numFmtId="164" fontId="2" fillId="0" borderId="1" xfId="1" applyNumberFormat="1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</cellXfs>
  <cellStyles count="2">
    <cellStyle name="Normal" xfId="0" builtinId="0"/>
    <cellStyle name="Normal_Données sources validées2010042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142874</xdr:rowOff>
    </xdr:from>
    <xdr:to>
      <xdr:col>11</xdr:col>
      <xdr:colOff>409575</xdr:colOff>
      <xdr:row>37</xdr:row>
      <xdr:rowOff>113844</xdr:rowOff>
    </xdr:to>
    <xdr:pic>
      <xdr:nvPicPr>
        <xdr:cNvPr id="2" name="Image 1" descr="P7-1 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428624"/>
          <a:ext cx="8420100" cy="49715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CCELLA/Mes%20documents/Th&#232;mes_donn&#233;es/D&#233;chets%20m&#233;nagers/Gisement/Quantit&#233;s%20par%20type%20d&#233;chets2012022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dem_2010"/>
      <sheetName val="CETRA_2010"/>
      <sheetName val="Total Fedem + Cetra"/>
    </sheetNames>
    <sheetDataSet>
      <sheetData sheetId="0"/>
      <sheetData sheetId="1"/>
      <sheetData sheetId="2">
        <row r="35">
          <cell r="B35">
            <v>454.08343767797294</v>
          </cell>
          <cell r="C35">
            <v>441.42412161973027</v>
          </cell>
          <cell r="D35">
            <v>444.74880886625141</v>
          </cell>
          <cell r="E35">
            <v>446.10408777014516</v>
          </cell>
          <cell r="F35">
            <v>441.55002123934821</v>
          </cell>
          <cell r="G35">
            <v>460.76452879042262</v>
          </cell>
          <cell r="H35">
            <v>444.94608107901519</v>
          </cell>
          <cell r="I35">
            <v>465.27446185162876</v>
          </cell>
          <cell r="J35">
            <v>461.56511329945891</v>
          </cell>
          <cell r="K35">
            <v>470.07815900410583</v>
          </cell>
          <cell r="L35">
            <v>476.1147200772478</v>
          </cell>
          <cell r="M35">
            <v>462.68193475132171</v>
          </cell>
          <cell r="N35">
            <v>466.35286279972979</v>
          </cell>
          <cell r="O35">
            <v>449.62221042629977</v>
          </cell>
        </row>
        <row r="36">
          <cell r="B36">
            <v>365.72529444972105</v>
          </cell>
          <cell r="C36">
            <v>343.23476779392377</v>
          </cell>
          <cell r="D36">
            <v>318.30068279128238</v>
          </cell>
          <cell r="E36">
            <v>308.12148004043706</v>
          </cell>
          <cell r="F36">
            <v>307.30504847069795</v>
          </cell>
          <cell r="G36">
            <v>309.21935411248467</v>
          </cell>
          <cell r="H36">
            <v>297.98964820518489</v>
          </cell>
          <cell r="I36">
            <v>301.76184873016138</v>
          </cell>
          <cell r="J36">
            <v>300.14478297052142</v>
          </cell>
          <cell r="K36">
            <v>304.63726898157051</v>
          </cell>
          <cell r="L36">
            <v>304.89652878077118</v>
          </cell>
          <cell r="M36">
            <v>297.9312561563886</v>
          </cell>
          <cell r="N36">
            <v>296.39061896249672</v>
          </cell>
          <cell r="O36">
            <v>286.71031996487528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11"/>
  <sheetViews>
    <sheetView tabSelected="1" workbookViewId="0">
      <selection activeCell="B2" sqref="B2"/>
    </sheetView>
  </sheetViews>
  <sheetFormatPr baseColWidth="10" defaultColWidth="11.25" defaultRowHeight="11.25"/>
  <cols>
    <col min="1" max="1" width="3.75" style="9" customWidth="1"/>
    <col min="2" max="2" width="36.625" style="9" bestFit="1" customWidth="1"/>
    <col min="3" max="16" width="5.75" style="9" customWidth="1"/>
    <col min="17" max="17" width="9.5" style="9" customWidth="1"/>
    <col min="18" max="16384" width="11.25" style="9"/>
  </cols>
  <sheetData>
    <row r="2" spans="2:17">
      <c r="B2" s="15" t="s">
        <v>7</v>
      </c>
      <c r="C2" s="11" t="s">
        <v>8</v>
      </c>
    </row>
    <row r="4" spans="2:17">
      <c r="C4" s="12" t="s">
        <v>1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4"/>
    </row>
    <row r="5" spans="2:17" ht="22.5">
      <c r="C5" s="1">
        <v>1997</v>
      </c>
      <c r="D5" s="1">
        <v>1998</v>
      </c>
      <c r="E5" s="1">
        <v>1999</v>
      </c>
      <c r="F5" s="1">
        <v>2000</v>
      </c>
      <c r="G5" s="1">
        <v>2001</v>
      </c>
      <c r="H5" s="1">
        <v>2002</v>
      </c>
      <c r="I5" s="1">
        <v>2003</v>
      </c>
      <c r="J5" s="1">
        <v>2004</v>
      </c>
      <c r="K5" s="1">
        <v>2005</v>
      </c>
      <c r="L5" s="1">
        <v>2006</v>
      </c>
      <c r="M5" s="2">
        <v>2007</v>
      </c>
      <c r="N5" s="1">
        <v>2008</v>
      </c>
      <c r="O5" s="2">
        <v>2009</v>
      </c>
      <c r="P5" s="1">
        <v>2010</v>
      </c>
      <c r="Q5" s="1" t="s">
        <v>2</v>
      </c>
    </row>
    <row r="6" spans="2:17" ht="45">
      <c r="B6" s="3" t="s">
        <v>4</v>
      </c>
      <c r="C6" s="4">
        <f>'[1]Total Fedem + Cetra'!B36</f>
        <v>365.72529444972105</v>
      </c>
      <c r="D6" s="4">
        <f>'[1]Total Fedem + Cetra'!C36</f>
        <v>343.23476779392377</v>
      </c>
      <c r="E6" s="4">
        <f>'[1]Total Fedem + Cetra'!D36</f>
        <v>318.30068279128238</v>
      </c>
      <c r="F6" s="4">
        <f>'[1]Total Fedem + Cetra'!E36</f>
        <v>308.12148004043706</v>
      </c>
      <c r="G6" s="4">
        <f>'[1]Total Fedem + Cetra'!F36</f>
        <v>307.30504847069795</v>
      </c>
      <c r="H6" s="4">
        <f>'[1]Total Fedem + Cetra'!G36</f>
        <v>309.21935411248467</v>
      </c>
      <c r="I6" s="4">
        <f>'[1]Total Fedem + Cetra'!H36</f>
        <v>297.98964820518489</v>
      </c>
      <c r="J6" s="4">
        <f>'[1]Total Fedem + Cetra'!I36</f>
        <v>301.76184873016138</v>
      </c>
      <c r="K6" s="4">
        <f>'[1]Total Fedem + Cetra'!J36</f>
        <v>300.14478297052142</v>
      </c>
      <c r="L6" s="4">
        <f>'[1]Total Fedem + Cetra'!K36</f>
        <v>304.63726898157051</v>
      </c>
      <c r="M6" s="4">
        <f>'[1]Total Fedem + Cetra'!L36</f>
        <v>304.89652878077118</v>
      </c>
      <c r="N6" s="4">
        <f>'[1]Total Fedem + Cetra'!M36</f>
        <v>297.9312561563886</v>
      </c>
      <c r="O6" s="4">
        <f>'[1]Total Fedem + Cetra'!N36</f>
        <v>296.39061896249672</v>
      </c>
      <c r="P6" s="4">
        <f>'[1]Total Fedem + Cetra'!O36</f>
        <v>286.71031996487528</v>
      </c>
      <c r="Q6" s="4">
        <v>292</v>
      </c>
    </row>
    <row r="7" spans="2:17" ht="33.75">
      <c r="B7" s="5" t="s">
        <v>3</v>
      </c>
      <c r="C7" s="4">
        <f>C8-C6</f>
        <v>88.35814322825189</v>
      </c>
      <c r="D7" s="4">
        <f t="shared" ref="D7:P7" si="0">D8-D6</f>
        <v>98.189353825806506</v>
      </c>
      <c r="E7" s="4">
        <f t="shared" si="0"/>
        <v>126.44812607496903</v>
      </c>
      <c r="F7" s="4">
        <f t="shared" si="0"/>
        <v>137.98260772970809</v>
      </c>
      <c r="G7" s="4">
        <f t="shared" si="0"/>
        <v>134.24497276865026</v>
      </c>
      <c r="H7" s="4">
        <f t="shared" si="0"/>
        <v>151.54517467793795</v>
      </c>
      <c r="I7" s="4">
        <f t="shared" si="0"/>
        <v>146.95643287383029</v>
      </c>
      <c r="J7" s="4">
        <f t="shared" si="0"/>
        <v>163.51261312146738</v>
      </c>
      <c r="K7" s="4">
        <f t="shared" si="0"/>
        <v>161.4203303289375</v>
      </c>
      <c r="L7" s="4">
        <f t="shared" si="0"/>
        <v>165.44089002253531</v>
      </c>
      <c r="M7" s="4">
        <f t="shared" si="0"/>
        <v>171.21819129647662</v>
      </c>
      <c r="N7" s="4">
        <f t="shared" si="0"/>
        <v>164.75067859493311</v>
      </c>
      <c r="O7" s="4">
        <f t="shared" si="0"/>
        <v>169.96224383723307</v>
      </c>
      <c r="P7" s="4">
        <f t="shared" si="0"/>
        <v>162.91189046142449</v>
      </c>
      <c r="Q7" s="4">
        <f>153-62</f>
        <v>91</v>
      </c>
    </row>
    <row r="8" spans="2:17">
      <c r="B8" s="6" t="s">
        <v>0</v>
      </c>
      <c r="C8" s="7">
        <f>'[1]Total Fedem + Cetra'!B35</f>
        <v>454.08343767797294</v>
      </c>
      <c r="D8" s="7">
        <f>'[1]Total Fedem + Cetra'!C35</f>
        <v>441.42412161973027</v>
      </c>
      <c r="E8" s="7">
        <f>'[1]Total Fedem + Cetra'!D35</f>
        <v>444.74880886625141</v>
      </c>
      <c r="F8" s="7">
        <f>'[1]Total Fedem + Cetra'!E35</f>
        <v>446.10408777014516</v>
      </c>
      <c r="G8" s="7">
        <f>'[1]Total Fedem + Cetra'!F35</f>
        <v>441.55002123934821</v>
      </c>
      <c r="H8" s="7">
        <f>'[1]Total Fedem + Cetra'!G35</f>
        <v>460.76452879042262</v>
      </c>
      <c r="I8" s="7">
        <f>'[1]Total Fedem + Cetra'!H35</f>
        <v>444.94608107901519</v>
      </c>
      <c r="J8" s="7">
        <f>'[1]Total Fedem + Cetra'!I35</f>
        <v>465.27446185162876</v>
      </c>
      <c r="K8" s="7">
        <f>'[1]Total Fedem + Cetra'!J35</f>
        <v>461.56511329945891</v>
      </c>
      <c r="L8" s="7">
        <f>'[1]Total Fedem + Cetra'!K35</f>
        <v>470.07815900410583</v>
      </c>
      <c r="M8" s="7">
        <f>'[1]Total Fedem + Cetra'!L35</f>
        <v>476.1147200772478</v>
      </c>
      <c r="N8" s="7">
        <f>'[1]Total Fedem + Cetra'!M35</f>
        <v>462.68193475132171</v>
      </c>
      <c r="O8" s="7">
        <f>'[1]Total Fedem + Cetra'!N35</f>
        <v>466.35286279972979</v>
      </c>
      <c r="P8" s="7">
        <f>'[1]Total Fedem + Cetra'!O35</f>
        <v>449.62221042629977</v>
      </c>
      <c r="Q8" s="7">
        <f>SUM(Q6:Q7)</f>
        <v>383</v>
      </c>
    </row>
    <row r="10" spans="2:17">
      <c r="B10" s="8" t="s">
        <v>5</v>
      </c>
    </row>
    <row r="11" spans="2:17">
      <c r="B11" s="9" t="s">
        <v>6</v>
      </c>
    </row>
  </sheetData>
  <mergeCells count="1">
    <mergeCell ref="C4:Q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C2"/>
  <sheetViews>
    <sheetView workbookViewId="0">
      <selection activeCell="C2" sqref="C2"/>
    </sheetView>
  </sheetViews>
  <sheetFormatPr baseColWidth="10" defaultRowHeight="11.25"/>
  <cols>
    <col min="1" max="1" width="3.625" style="11" customWidth="1"/>
    <col min="2" max="2" width="6.125" style="11" bestFit="1" customWidth="1"/>
    <col min="3" max="16384" width="11" style="11"/>
  </cols>
  <sheetData>
    <row r="2" spans="2:3">
      <c r="B2" s="10" t="s">
        <v>7</v>
      </c>
      <c r="C2" s="11" t="s">
        <v>8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 7-1 (données)</vt:lpstr>
      <vt:lpstr>fig 7-1</vt:lpstr>
    </vt:vector>
  </TitlesOfParts>
  <Company>M.R.W.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BUCCELLA Isabelle</dc:creator>
  <cp:lastModifiedBy>103279</cp:lastModifiedBy>
  <dcterms:created xsi:type="dcterms:W3CDTF">2010-05-19T11:45:07Z</dcterms:created>
  <dcterms:modified xsi:type="dcterms:W3CDTF">2013-10-10T12:06:01Z</dcterms:modified>
</cp:coreProperties>
</file>