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7665" windowHeight="8325" tabRatio="661" activeTab="1"/>
  </bookViews>
  <sheets>
    <sheet name="Figure sous-article" sheetId="1" r:id="rId1"/>
    <sheet name="Figure SOLS2-1" sheetId="2" r:id="rId2"/>
    <sheet name="Figure SOLS2-2" sheetId="3" r:id="rId3"/>
    <sheet name="Figure SOLS 2-3" sheetId="4" r:id="rId4"/>
    <sheet name="Figure SOLS 2-4" sheetId="5" r:id="rId5"/>
    <sheet name="Figure SOLS2-5" sheetId="6" r:id="rId6"/>
  </sheets>
  <definedNames>
    <definedName name="_xlnm.Print_Area" localSheetId="1">'Figure SOLS2-1'!$B$1:$U$56</definedName>
  </definedNames>
  <calcPr fullCalcOnLoad="1"/>
</workbook>
</file>

<file path=xl/comments6.xml><?xml version="1.0" encoding="utf-8"?>
<comments xmlns="http://schemas.openxmlformats.org/spreadsheetml/2006/main">
  <authors>
    <author>BRAHY</author>
  </authors>
  <commentList>
    <comment ref="B10" authorId="0">
      <text>
        <r>
          <rPr>
            <sz val="8"/>
            <rFont val="Tahoma"/>
            <family val="2"/>
          </rPr>
          <t>Fraction organique disponible séparément des déchets issus des ménages,
des commerces et des collectivités</t>
        </r>
      </text>
    </comment>
  </commentList>
</comments>
</file>

<file path=xl/sharedStrings.xml><?xml version="1.0" encoding="utf-8"?>
<sst xmlns="http://schemas.openxmlformats.org/spreadsheetml/2006/main" count="51" uniqueCount="45">
  <si>
    <t>Mt de carbone</t>
  </si>
  <si>
    <t>Total</t>
  </si>
  <si>
    <t>--</t>
  </si>
  <si>
    <t>Condroz</t>
  </si>
  <si>
    <t>Haute Ardenne</t>
  </si>
  <si>
    <t>Famenne</t>
  </si>
  <si>
    <t>Ardenne</t>
  </si>
  <si>
    <t>obs (ton C/ha)</t>
  </si>
  <si>
    <t>mod (ton C/ha)</t>
  </si>
  <si>
    <t>factor</t>
  </si>
  <si>
    <t>Sols sous forêts</t>
  </si>
  <si>
    <t>Sols sous prairies</t>
  </si>
  <si>
    <t>Sols sous cultures</t>
  </si>
  <si>
    <t>Région limoneuse</t>
  </si>
  <si>
    <t>Région herbagère des Fagnes</t>
  </si>
  <si>
    <t>Région jurassique</t>
  </si>
  <si>
    <t>ou plus...</t>
  </si>
  <si>
    <t>sols sous prairies</t>
  </si>
  <si>
    <t>sols sous culture</t>
  </si>
  <si>
    <t>sols forestiers</t>
  </si>
  <si>
    <t>biomasse forestière</t>
  </si>
  <si>
    <t>t MS</t>
  </si>
  <si>
    <t>Effluents d'élevage</t>
  </si>
  <si>
    <t>Sous-produits forestiers</t>
  </si>
  <si>
    <t>Déchets des industries agroalimentaires</t>
  </si>
  <si>
    <t>Déchets verts (PAC, privés…)</t>
  </si>
  <si>
    <t>Ecorces</t>
  </si>
  <si>
    <t>Région herbagère liégeoise</t>
  </si>
  <si>
    <t>Campine hennuyère</t>
  </si>
  <si>
    <r>
      <t>Emissions (+) ou séquestration (-) de CO</t>
    </r>
    <r>
      <rPr>
        <vertAlign val="subscript"/>
        <sz val="10"/>
        <color indexed="9"/>
        <rFont val="Times New Roman"/>
        <family val="1"/>
      </rPr>
      <t>2</t>
    </r>
    <r>
      <rPr>
        <sz val="10"/>
        <color indexed="9"/>
        <rFont val="Times New Roman"/>
        <family val="1"/>
      </rPr>
      <t xml:space="preserve"> (kt de CO</t>
    </r>
    <r>
      <rPr>
        <vertAlign val="subscript"/>
        <sz val="10"/>
        <color indexed="9"/>
        <rFont val="Times New Roman"/>
        <family val="1"/>
      </rPr>
      <t>2</t>
    </r>
    <r>
      <rPr>
        <sz val="10"/>
        <color indexed="9"/>
        <rFont val="Times New Roman"/>
        <family val="1"/>
      </rPr>
      <t>)</t>
    </r>
  </si>
  <si>
    <t>Sols sous prairie</t>
  </si>
  <si>
    <t>Sols forestiers</t>
  </si>
  <si>
    <t>Stock total</t>
  </si>
  <si>
    <t>Teneurs matière organique (%)</t>
  </si>
  <si>
    <t>delta 1960-2000 (%)</t>
  </si>
  <si>
    <t>Régions agricoles</t>
  </si>
  <si>
    <t>Fumier et lisier (t C/ha.an))</t>
  </si>
  <si>
    <t>Classes de teneur en MO (%)</t>
  </si>
  <si>
    <t xml:space="preserve">% cumulé de profils </t>
  </si>
  <si>
    <t>FFOM</t>
  </si>
  <si>
    <t>Abattoirs (fumiers et matières stercoraires)</t>
  </si>
  <si>
    <t>Gisement de matières organiques biodégradables</t>
  </si>
  <si>
    <t>Type de gisement</t>
  </si>
  <si>
    <t>Boues des stations d'épuration urbaines</t>
  </si>
  <si>
    <t>%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</si>
</sst>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"/>
    <numFmt numFmtId="190" formatCode=".00%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&quot;fl&quot;\ #,##0_-;&quot;fl&quot;\ #,##0\-"/>
    <numFmt numFmtId="200" formatCode="&quot;fl&quot;\ #,##0_-;[Red]&quot;fl&quot;\ #,##0\-"/>
    <numFmt numFmtId="201" formatCode="&quot;fl&quot;\ #,##0.00_-;&quot;fl&quot;\ #,##0.00\-"/>
    <numFmt numFmtId="202" formatCode="&quot;fl&quot;\ #,##0.00_-;[Red]&quot;fl&quot;\ #,##0.00\-"/>
    <numFmt numFmtId="203" formatCode="_-&quot;fl&quot;\ * #,##0_-;_-&quot;fl&quot;\ * #,##0\-;_-&quot;fl&quot;\ * &quot;-&quot;_-;_-@_-"/>
    <numFmt numFmtId="204" formatCode="_-* #,##0_-;_-* #,##0\-;_-* &quot;-&quot;_-;_-@_-"/>
    <numFmt numFmtId="205" formatCode="_-&quot;fl&quot;\ * #,##0.00_-;_-&quot;fl&quot;\ * #,##0.00\-;_-&quot;fl&quot;\ * &quot;-&quot;??_-;_-@_-"/>
    <numFmt numFmtId="206" formatCode="_-* #,##0.00_-;_-* #,##0.00\-;_-* &quot;-&quot;??_-;_-@_-"/>
    <numFmt numFmtId="207" formatCode="#,##0.0000"/>
    <numFmt numFmtId="208" formatCode="0.0%"/>
    <numFmt numFmtId="209" formatCode="0.0E+00"/>
  </numFmts>
  <fonts count="13">
    <font>
      <sz val="10"/>
      <name val="Times New Roman"/>
      <family val="0"/>
    </font>
    <font>
      <sz val="10"/>
      <color indexed="9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u val="single"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vertAlign val="subscript"/>
      <sz val="10"/>
      <color indexed="9"/>
      <name val="Times New Roman"/>
      <family val="1"/>
    </font>
    <font>
      <sz val="8"/>
      <name val="Tahoma"/>
      <family val="2"/>
    </font>
    <font>
      <b/>
      <sz val="8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" fillId="0" borderId="1" applyNumberFormat="0" applyFont="0" applyFill="0" applyBorder="0" applyProtection="0">
      <alignment horizontal="left" vertical="center" indent="2"/>
    </xf>
    <xf numFmtId="49" fontId="3" fillId="0" borderId="2" applyNumberFormat="0" applyFont="0" applyFill="0" applyBorder="0" applyProtection="0">
      <alignment horizontal="left" vertical="center" indent="5"/>
    </xf>
    <xf numFmtId="4" fontId="4" fillId="0" borderId="3" applyFill="0" applyBorder="0" applyProtection="0">
      <alignment horizontal="right" vertical="center"/>
    </xf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" fontId="3" fillId="0" borderId="1" applyFill="0" applyBorder="0" applyProtection="0">
      <alignment horizontal="right" vertical="center"/>
    </xf>
    <xf numFmtId="0" fontId="3" fillId="0" borderId="1" applyNumberFormat="0" applyFill="0" applyAlignment="0" applyProtection="0"/>
    <xf numFmtId="0" fontId="6" fillId="2" borderId="0" applyNumberFormat="0" applyFon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7" fontId="3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35" applyFont="1" applyFill="1">
      <alignment/>
      <protection/>
    </xf>
    <xf numFmtId="1" fontId="0" fillId="0" borderId="0" xfId="35" applyNumberFormat="1" applyFont="1" applyFill="1">
      <alignment/>
      <protection/>
    </xf>
    <xf numFmtId="2" fontId="0" fillId="0" borderId="0" xfId="35" applyNumberFormat="1" applyFont="1" applyFill="1">
      <alignment/>
      <protection/>
    </xf>
    <xf numFmtId="0" fontId="0" fillId="0" borderId="0" xfId="35" applyNumberFormat="1" applyFont="1" applyFill="1">
      <alignment/>
      <protection/>
    </xf>
    <xf numFmtId="0" fontId="0" fillId="0" borderId="0" xfId="35" applyFont="1" applyFill="1" applyAlignment="1">
      <alignment horizontal="center" vertical="center" wrapText="1"/>
      <protection/>
    </xf>
    <xf numFmtId="0" fontId="1" fillId="4" borderId="4" xfId="35" applyFont="1" applyFill="1" applyBorder="1">
      <alignment/>
      <protection/>
    </xf>
    <xf numFmtId="0" fontId="1" fillId="4" borderId="5" xfId="35" applyFont="1" applyFill="1" applyBorder="1" applyAlignment="1">
      <alignment horizontal="center" vertical="center" wrapText="1"/>
      <protection/>
    </xf>
    <xf numFmtId="0" fontId="0" fillId="0" borderId="5" xfId="35" applyFont="1" applyFill="1" applyBorder="1" applyAlignment="1">
      <alignment horizontal="center"/>
      <protection/>
    </xf>
    <xf numFmtId="1" fontId="0" fillId="0" borderId="5" xfId="35" applyNumberFormat="1" applyFont="1" applyFill="1" applyBorder="1" applyAlignment="1">
      <alignment horizontal="center"/>
      <protection/>
    </xf>
    <xf numFmtId="0" fontId="0" fillId="0" borderId="3" xfId="35" applyFont="1" applyFill="1" applyBorder="1" applyAlignment="1">
      <alignment horizontal="center"/>
      <protection/>
    </xf>
    <xf numFmtId="1" fontId="0" fillId="0" borderId="3" xfId="35" applyNumberFormat="1" applyFont="1" applyFill="1" applyBorder="1" applyAlignment="1">
      <alignment horizontal="center"/>
      <protection/>
    </xf>
    <xf numFmtId="0" fontId="1" fillId="4" borderId="4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3" xfId="0" applyFont="1" applyFill="1" applyBorder="1" applyAlignment="1">
      <alignment/>
    </xf>
    <xf numFmtId="2" fontId="0" fillId="0" borderId="3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34" applyFont="1" applyAlignment="1">
      <alignment horizontal="center"/>
      <protection/>
    </xf>
    <xf numFmtId="0" fontId="0" fillId="0" borderId="0" xfId="34" applyFont="1" applyAlignment="1">
      <alignment horizontal="left"/>
      <protection/>
    </xf>
    <xf numFmtId="0" fontId="1" fillId="4" borderId="4" xfId="34" applyFont="1" applyFill="1" applyBorder="1" applyAlignment="1">
      <alignment horizontal="left"/>
      <protection/>
    </xf>
    <xf numFmtId="0" fontId="1" fillId="4" borderId="4" xfId="34" applyFont="1" applyFill="1" applyBorder="1" applyAlignment="1">
      <alignment horizontal="center"/>
      <protection/>
    </xf>
    <xf numFmtId="0" fontId="1" fillId="4" borderId="5" xfId="34" applyFont="1" applyFill="1" applyBorder="1" applyAlignment="1">
      <alignment horizontal="left"/>
      <protection/>
    </xf>
    <xf numFmtId="0" fontId="1" fillId="4" borderId="5" xfId="34" applyFont="1" applyFill="1" applyBorder="1" applyAlignment="1">
      <alignment horizontal="center"/>
      <protection/>
    </xf>
    <xf numFmtId="0" fontId="0" fillId="0" borderId="5" xfId="34" applyFont="1" applyBorder="1" applyAlignment="1">
      <alignment horizontal="left"/>
      <protection/>
    </xf>
    <xf numFmtId="0" fontId="0" fillId="0" borderId="5" xfId="34" applyFont="1" applyBorder="1" applyAlignment="1">
      <alignment horizontal="center"/>
      <protection/>
    </xf>
    <xf numFmtId="180" fontId="0" fillId="0" borderId="5" xfId="34" applyNumberFormat="1" applyFont="1" applyBorder="1" applyAlignment="1">
      <alignment horizontal="center"/>
      <protection/>
    </xf>
    <xf numFmtId="0" fontId="0" fillId="0" borderId="3" xfId="34" applyFont="1" applyBorder="1" applyAlignment="1">
      <alignment horizontal="left"/>
      <protection/>
    </xf>
    <xf numFmtId="0" fontId="0" fillId="0" borderId="3" xfId="34" applyFont="1" applyBorder="1" applyAlignment="1">
      <alignment horizontal="center"/>
      <protection/>
    </xf>
    <xf numFmtId="180" fontId="0" fillId="0" borderId="3" xfId="34" applyNumberFormat="1" applyFont="1" applyBorder="1" applyAlignment="1">
      <alignment horizontal="center"/>
      <protection/>
    </xf>
    <xf numFmtId="0" fontId="1" fillId="5" borderId="5" xfId="34" applyFont="1" applyFill="1" applyBorder="1" applyAlignment="1">
      <alignment horizontal="center"/>
      <protection/>
    </xf>
    <xf numFmtId="180" fontId="1" fillId="5" borderId="5" xfId="34" applyNumberFormat="1" applyFont="1" applyFill="1" applyBorder="1" applyAlignment="1">
      <alignment horizontal="center"/>
      <protection/>
    </xf>
    <xf numFmtId="180" fontId="1" fillId="5" borderId="3" xfId="34" applyNumberFormat="1" applyFont="1" applyFill="1" applyBorder="1" applyAlignment="1">
      <alignment horizontal="center"/>
      <protection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36" applyFont="1" applyBorder="1">
      <alignment/>
      <protection/>
    </xf>
    <xf numFmtId="0" fontId="0" fillId="0" borderId="0" xfId="36" applyFont="1" applyBorder="1" applyAlignment="1">
      <alignment horizontal="center" vertical="center" wrapText="1"/>
      <protection/>
    </xf>
    <xf numFmtId="0" fontId="0" fillId="0" borderId="0" xfId="36" applyFont="1" applyBorder="1" applyAlignment="1">
      <alignment horizontal="center"/>
      <protection/>
    </xf>
    <xf numFmtId="0" fontId="1" fillId="4" borderId="5" xfId="36" applyFont="1" applyFill="1" applyBorder="1" applyAlignment="1">
      <alignment horizontal="center" vertical="center" wrapText="1"/>
      <protection/>
    </xf>
    <xf numFmtId="0" fontId="0" fillId="0" borderId="5" xfId="36" applyNumberFormat="1" applyFont="1" applyFill="1" applyBorder="1" applyAlignment="1">
      <alignment horizontal="center"/>
      <protection/>
    </xf>
    <xf numFmtId="208" fontId="0" fillId="0" borderId="5" xfId="36" applyNumberFormat="1" applyFont="1" applyFill="1" applyBorder="1" applyAlignment="1">
      <alignment horizontal="center"/>
      <protection/>
    </xf>
    <xf numFmtId="0" fontId="0" fillId="0" borderId="3" xfId="36" applyFont="1" applyFill="1" applyBorder="1" applyAlignment="1">
      <alignment horizontal="center"/>
      <protection/>
    </xf>
    <xf numFmtId="208" fontId="0" fillId="0" borderId="3" xfId="36" applyNumberFormat="1" applyFont="1" applyFill="1" applyBorder="1" applyAlignment="1">
      <alignment horizontal="center"/>
      <protection/>
    </xf>
    <xf numFmtId="0" fontId="1" fillId="5" borderId="5" xfId="36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center"/>
    </xf>
    <xf numFmtId="208" fontId="0" fillId="0" borderId="5" xfId="0" applyNumberFormat="1" applyBorder="1" applyAlignment="1">
      <alignment horizontal="center"/>
    </xf>
    <xf numFmtId="0" fontId="1" fillId="4" borderId="3" xfId="0" applyFont="1" applyFill="1" applyBorder="1" applyAlignment="1">
      <alignment/>
    </xf>
    <xf numFmtId="3" fontId="1" fillId="4" borderId="3" xfId="0" applyNumberFormat="1" applyFont="1" applyFill="1" applyBorder="1" applyAlignment="1">
      <alignment horizontal="center"/>
    </xf>
    <xf numFmtId="208" fontId="1" fillId="4" borderId="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/>
    </xf>
    <xf numFmtId="208" fontId="0" fillId="0" borderId="3" xfId="0" applyNumberFormat="1" applyBorder="1" applyAlignment="1">
      <alignment horizontal="center"/>
    </xf>
    <xf numFmtId="0" fontId="1" fillId="4" borderId="4" xfId="35" applyFont="1" applyFill="1" applyBorder="1" applyAlignment="1">
      <alignment horizontal="center"/>
      <protection/>
    </xf>
    <xf numFmtId="0" fontId="1" fillId="4" borderId="1" xfId="0" applyFont="1" applyFill="1" applyBorder="1" applyAlignment="1">
      <alignment horizontal="center"/>
    </xf>
    <xf numFmtId="0" fontId="1" fillId="4" borderId="4" xfId="34" applyFont="1" applyFill="1" applyBorder="1" applyAlignment="1">
      <alignment horizontal="center"/>
      <protection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36" applyFont="1" applyFill="1" applyBorder="1" applyAlignment="1">
      <alignment horizontal="center" vertical="center" wrapText="1"/>
      <protection/>
    </xf>
    <xf numFmtId="0" fontId="1" fillId="5" borderId="1" xfId="36" applyFont="1" applyFill="1" applyBorder="1" applyAlignment="1">
      <alignment horizontal="center" vertical="center" wrapText="1"/>
      <protection/>
    </xf>
    <xf numFmtId="0" fontId="1" fillId="5" borderId="1" xfId="36" applyFont="1" applyFill="1" applyBorder="1" applyAlignment="1">
      <alignment horizontal="center"/>
      <protection/>
    </xf>
    <xf numFmtId="0" fontId="1" fillId="4" borderId="1" xfId="36" applyFont="1" applyFill="1" applyBorder="1" applyAlignment="1">
      <alignment horizontal="center"/>
      <protection/>
    </xf>
    <xf numFmtId="0" fontId="1" fillId="4" borderId="5" xfId="36" applyFont="1" applyFill="1" applyBorder="1" applyAlignment="1">
      <alignment horizontal="center" vertical="center" wrapText="1"/>
      <protection/>
    </xf>
    <xf numFmtId="0" fontId="1" fillId="5" borderId="5" xfId="36" applyFont="1" applyFill="1" applyBorder="1" applyAlignment="1">
      <alignment horizontal="center" vertical="center" wrapText="1"/>
      <protection/>
    </xf>
  </cellXfs>
  <cellStyles count="26">
    <cellStyle name="Normal" xfId="0"/>
    <cellStyle name="2x indented GHG Textfiels" xfId="15"/>
    <cellStyle name="5x indented GHG Textfiels" xfId="16"/>
    <cellStyle name="Bold GHG Numbers (0.00)" xfId="17"/>
    <cellStyle name="Headline" xfId="18"/>
    <cellStyle name="Comma" xfId="19"/>
    <cellStyle name="Comma [0]" xfId="20"/>
    <cellStyle name="Milliers [0]_Changements MO" xfId="21"/>
    <cellStyle name="Milliers [0]_émissions préliminaires sols Wallonie" xfId="22"/>
    <cellStyle name="Milliers_Changements MO" xfId="23"/>
    <cellStyle name="Milliers_émissions préliminaires sols Wallonie" xfId="24"/>
    <cellStyle name="Currency" xfId="25"/>
    <cellStyle name="Currency [0]" xfId="26"/>
    <cellStyle name="Monétaire [0]_Changements MO" xfId="27"/>
    <cellStyle name="Monétaire [0]_émissions préliminaires sols Wallonie" xfId="28"/>
    <cellStyle name="Monétaire_Changements MO" xfId="29"/>
    <cellStyle name="Monétaire_émissions préliminaires sols Wallonie" xfId="30"/>
    <cellStyle name="Normal GHG Numbers (0.00)" xfId="31"/>
    <cellStyle name="Normal GHG whole table" xfId="32"/>
    <cellStyle name="Normal GHG-Shade" xfId="33"/>
    <cellStyle name="Normal_Changements MO" xfId="34"/>
    <cellStyle name="Normal_émissions préliminaires sols Wallonie" xfId="35"/>
    <cellStyle name="Normal_FreqCumMO" xfId="36"/>
    <cellStyle name="Pattern" xfId="37"/>
    <cellStyle name="Percent" xfId="38"/>
    <cellStyle name="Обычный_2++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7</xdr:col>
      <xdr:colOff>552450</xdr:colOff>
      <xdr:row>41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57550"/>
          <a:ext cx="4791075" cy="3657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8</xdr:col>
      <xdr:colOff>495300</xdr:colOff>
      <xdr:row>38</xdr:row>
      <xdr:rowOff>38100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295400"/>
          <a:ext cx="5257800" cy="4895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9</xdr:col>
      <xdr:colOff>457200</xdr:colOff>
      <xdr:row>29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33475"/>
          <a:ext cx="2447925" cy="3686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8</xdr:col>
      <xdr:colOff>133350</xdr:colOff>
      <xdr:row>32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105025"/>
          <a:ext cx="5857875" cy="3190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3</xdr:row>
      <xdr:rowOff>238125</xdr:rowOff>
    </xdr:from>
    <xdr:to>
      <xdr:col>17</xdr:col>
      <xdr:colOff>200025</xdr:colOff>
      <xdr:row>28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723900"/>
          <a:ext cx="66579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2</xdr:row>
      <xdr:rowOff>19050</xdr:rowOff>
    </xdr:from>
    <xdr:to>
      <xdr:col>20</xdr:col>
      <xdr:colOff>9525</xdr:colOff>
      <xdr:row>15</xdr:row>
      <xdr:rowOff>123825</xdr:rowOff>
    </xdr:to>
    <xdr:sp>
      <xdr:nvSpPr>
        <xdr:cNvPr id="1" name="AutoShape 3"/>
        <xdr:cNvSpPr>
          <a:spLocks/>
        </xdr:cNvSpPr>
      </xdr:nvSpPr>
      <xdr:spPr>
        <a:xfrm>
          <a:off x="10182225" y="342900"/>
          <a:ext cx="5153025" cy="22098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Commentaires pour le graphiste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
1- Pas vraiment de commentaires particuliers
2- Conserver les couleurs proposées
3- Ne pas oublier d'indiquer
a) Le total du gisement : 2 442 812 tonnes
b) la note de bas de graphique (*) qui explique ce que représente l'acronyme FFOM
4-  </a:t>
          </a: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proposition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:  ==&gt; figure sur une colonne avec la légende en dessous du camembert
</a:t>
          </a:r>
        </a:p>
      </xdr:txBody>
    </xdr:sp>
    <xdr:clientData/>
  </xdr:twoCellAnchor>
  <xdr:oneCellAnchor>
    <xdr:from>
      <xdr:col>12</xdr:col>
      <xdr:colOff>209550</xdr:colOff>
      <xdr:row>18</xdr:row>
      <xdr:rowOff>38100</xdr:rowOff>
    </xdr:from>
    <xdr:ext cx="5819775" cy="590550"/>
    <xdr:sp>
      <xdr:nvSpPr>
        <xdr:cNvPr id="2" name="TextBox 4"/>
        <xdr:cNvSpPr txBox="1">
          <a:spLocks noChangeArrowheads="1"/>
        </xdr:cNvSpPr>
      </xdr:nvSpPr>
      <xdr:spPr>
        <a:xfrm>
          <a:off x="10048875" y="2952750"/>
          <a:ext cx="58197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Fig SOLS 2-5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Estimation des gisements de matières organiques biodégradables en Région wallonne (année 2000)
</a:t>
          </a: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Source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: UCL-GEOG</a:t>
          </a:r>
        </a:p>
      </xdr:txBody>
    </xdr:sp>
    <xdr:clientData/>
  </xdr:oneCellAnchor>
  <xdr:twoCellAnchor editAs="oneCell">
    <xdr:from>
      <xdr:col>1</xdr:col>
      <xdr:colOff>0</xdr:colOff>
      <xdr:row>13</xdr:row>
      <xdr:rowOff>0</xdr:rowOff>
    </xdr:from>
    <xdr:to>
      <xdr:col>2</xdr:col>
      <xdr:colOff>419100</xdr:colOff>
      <xdr:row>47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105025"/>
          <a:ext cx="3057525" cy="5514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0"/>
  <sheetViews>
    <sheetView workbookViewId="0" topLeftCell="A1">
      <selection activeCell="J21" sqref="J21"/>
    </sheetView>
  </sheetViews>
  <sheetFormatPr defaultColWidth="12" defaultRowHeight="12.75"/>
  <cols>
    <col min="1" max="1" width="8" style="7" customWidth="1"/>
    <col min="2" max="2" width="7.5" style="7" customWidth="1"/>
    <col min="3" max="3" width="15.16015625" style="7" customWidth="1"/>
    <col min="4" max="4" width="12" style="7" customWidth="1"/>
    <col min="5" max="5" width="14.16015625" style="7" customWidth="1"/>
    <col min="6" max="6" width="13.33203125" style="7" customWidth="1"/>
    <col min="7" max="8" width="12" style="7" customWidth="1"/>
    <col min="9" max="16384" width="13.33203125" style="7" customWidth="1"/>
  </cols>
  <sheetData>
    <row r="2" spans="2:6" ht="14.25">
      <c r="B2" s="12"/>
      <c r="C2" s="64" t="s">
        <v>29</v>
      </c>
      <c r="D2" s="64"/>
      <c r="E2" s="64"/>
      <c r="F2" s="64"/>
    </row>
    <row r="3" spans="2:6" s="11" customFormat="1" ht="25.5">
      <c r="B3" s="13"/>
      <c r="C3" s="13" t="s">
        <v>17</v>
      </c>
      <c r="D3" s="13" t="s">
        <v>18</v>
      </c>
      <c r="E3" s="13" t="s">
        <v>19</v>
      </c>
      <c r="F3" s="13" t="s">
        <v>20</v>
      </c>
    </row>
    <row r="4" spans="2:19" ht="12.75">
      <c r="B4" s="14">
        <v>1990</v>
      </c>
      <c r="C4" s="15">
        <v>668.4781033333333</v>
      </c>
      <c r="D4" s="15">
        <v>-142.04057226333336</v>
      </c>
      <c r="E4" s="15">
        <v>-82.83226198226839</v>
      </c>
      <c r="F4" s="15">
        <v>-3103.4679557773634</v>
      </c>
      <c r="G4" s="8"/>
      <c r="H4" s="8"/>
      <c r="I4" s="8"/>
      <c r="J4" s="9"/>
      <c r="K4" s="8"/>
      <c r="L4" s="8"/>
      <c r="M4" s="8"/>
      <c r="P4" s="8"/>
      <c r="Q4" s="8"/>
      <c r="R4" s="8"/>
      <c r="S4" s="8"/>
    </row>
    <row r="5" spans="2:19" ht="12.75">
      <c r="B5" s="14">
        <v>1991</v>
      </c>
      <c r="C5" s="15">
        <v>634.6756716666665</v>
      </c>
      <c r="D5" s="15">
        <v>-146.76676432000002</v>
      </c>
      <c r="E5" s="15">
        <v>-359.63826836181397</v>
      </c>
      <c r="F5" s="15">
        <v>-2817.4502038670435</v>
      </c>
      <c r="G5" s="8"/>
      <c r="H5" s="8"/>
      <c r="I5" s="8"/>
      <c r="J5" s="9"/>
      <c r="K5" s="8"/>
      <c r="L5" s="8"/>
      <c r="M5" s="8"/>
      <c r="P5" s="8"/>
      <c r="Q5" s="8"/>
      <c r="R5" s="8"/>
      <c r="S5" s="8"/>
    </row>
    <row r="6" spans="2:19" ht="12.75">
      <c r="B6" s="14">
        <v>1992</v>
      </c>
      <c r="C6" s="15">
        <v>597.0072166666666</v>
      </c>
      <c r="D6" s="15">
        <v>-152.51094576666668</v>
      </c>
      <c r="E6" s="15">
        <v>-36.26352397958681</v>
      </c>
      <c r="F6" s="15">
        <v>-3131.613202718497</v>
      </c>
      <c r="G6" s="8"/>
      <c r="H6" s="8"/>
      <c r="I6" s="8"/>
      <c r="J6" s="9"/>
      <c r="K6" s="8"/>
      <c r="L6" s="8"/>
      <c r="M6" s="8"/>
      <c r="P6" s="8"/>
      <c r="Q6" s="8"/>
      <c r="R6" s="8"/>
      <c r="S6" s="8"/>
    </row>
    <row r="7" spans="2:19" ht="12.75">
      <c r="B7" s="14">
        <v>1993</v>
      </c>
      <c r="C7" s="15">
        <v>598.52859</v>
      </c>
      <c r="D7" s="15">
        <v>-153.50987666666668</v>
      </c>
      <c r="E7" s="15">
        <v>-97.78166247514446</v>
      </c>
      <c r="F7" s="15">
        <v>-3060.883318692166</v>
      </c>
      <c r="G7" s="8"/>
      <c r="H7" s="8"/>
      <c r="I7" s="8"/>
      <c r="J7" s="9"/>
      <c r="K7" s="8"/>
      <c r="L7" s="8"/>
      <c r="M7" s="8"/>
      <c r="P7" s="8"/>
      <c r="Q7" s="8"/>
      <c r="R7" s="8"/>
      <c r="S7" s="8"/>
    </row>
    <row r="8" spans="2:19" ht="12.75">
      <c r="B8" s="14">
        <v>1994</v>
      </c>
      <c r="C8" s="15">
        <v>608.3658716666667</v>
      </c>
      <c r="D8" s="15">
        <v>-152.37868396666667</v>
      </c>
      <c r="E8" s="15">
        <v>-61.069275040577395</v>
      </c>
      <c r="F8" s="15">
        <v>-3088.3839605959597</v>
      </c>
      <c r="G8" s="8"/>
      <c r="H8" s="8"/>
      <c r="I8" s="8"/>
      <c r="J8" s="9"/>
      <c r="K8" s="8"/>
      <c r="L8" s="8"/>
      <c r="M8" s="8"/>
      <c r="P8" s="8"/>
      <c r="Q8" s="8"/>
      <c r="R8" s="8"/>
      <c r="S8" s="8"/>
    </row>
    <row r="9" spans="2:19" ht="12.75">
      <c r="B9" s="14">
        <v>1995</v>
      </c>
      <c r="C9" s="15">
        <v>564.996025</v>
      </c>
      <c r="D9" s="15">
        <v>-161.18900537666667</v>
      </c>
      <c r="E9" s="15">
        <v>-222.01507431525852</v>
      </c>
      <c r="F9" s="15">
        <v>-2918.2264157905033</v>
      </c>
      <c r="G9" s="8"/>
      <c r="H9" s="8"/>
      <c r="I9" s="8"/>
      <c r="J9" s="9"/>
      <c r="K9" s="8"/>
      <c r="L9" s="8"/>
      <c r="M9" s="8"/>
      <c r="P9" s="8"/>
      <c r="Q9" s="8"/>
      <c r="R9" s="8"/>
      <c r="S9" s="8"/>
    </row>
    <row r="10" spans="2:19" ht="12.75">
      <c r="B10" s="14">
        <v>1996</v>
      </c>
      <c r="C10" s="15">
        <v>591.4702016666666</v>
      </c>
      <c r="D10" s="15">
        <v>-156.13271340333333</v>
      </c>
      <c r="E10" s="15">
        <v>-160.1251104170833</v>
      </c>
      <c r="F10" s="15">
        <v>-2970.904634157906</v>
      </c>
      <c r="G10" s="8"/>
      <c r="H10" s="8"/>
      <c r="I10" s="8"/>
      <c r="J10" s="9"/>
      <c r="K10" s="8"/>
      <c r="L10" s="8"/>
      <c r="M10" s="8"/>
      <c r="P10" s="8"/>
      <c r="Q10" s="8"/>
      <c r="R10" s="8"/>
      <c r="S10" s="8"/>
    </row>
    <row r="11" spans="2:19" ht="12.75">
      <c r="B11" s="14">
        <v>1997</v>
      </c>
      <c r="C11" s="15">
        <v>591.8562466666666</v>
      </c>
      <c r="D11" s="15">
        <v>-156.90822957333333</v>
      </c>
      <c r="E11" s="15">
        <v>-128.47716455074942</v>
      </c>
      <c r="F11" s="15">
        <v>-2993.3408344934646</v>
      </c>
      <c r="G11" s="8"/>
      <c r="H11" s="8"/>
      <c r="I11" s="8"/>
      <c r="J11" s="9"/>
      <c r="K11" s="8"/>
      <c r="L11" s="8"/>
      <c r="M11" s="8"/>
      <c r="P11" s="8"/>
      <c r="Q11" s="8"/>
      <c r="R11" s="8"/>
      <c r="S11" s="8"/>
    </row>
    <row r="12" spans="2:19" ht="12.75">
      <c r="B12" s="14">
        <v>1998</v>
      </c>
      <c r="C12" s="15">
        <v>596.5208516666668</v>
      </c>
      <c r="D12" s="15">
        <v>-156.94087786666665</v>
      </c>
      <c r="E12" s="15">
        <v>-235.29002237217355</v>
      </c>
      <c r="F12" s="15">
        <v>-2877.316231141266</v>
      </c>
      <c r="G12" s="8"/>
      <c r="H12" s="8"/>
      <c r="I12" s="8"/>
      <c r="J12" s="9"/>
      <c r="K12" s="8"/>
      <c r="L12" s="8"/>
      <c r="M12" s="8"/>
      <c r="P12" s="8"/>
      <c r="Q12" s="8"/>
      <c r="R12" s="8"/>
      <c r="S12" s="8"/>
    </row>
    <row r="13" spans="2:19" ht="12.75">
      <c r="B13" s="14">
        <v>1999</v>
      </c>
      <c r="C13" s="15">
        <v>603.7312049999999</v>
      </c>
      <c r="D13" s="15">
        <v>-156.33593154666667</v>
      </c>
      <c r="E13" s="15">
        <v>-282.9101734801129</v>
      </c>
      <c r="F13" s="15">
        <v>-2820.4843345025542</v>
      </c>
      <c r="G13" s="8"/>
      <c r="H13" s="8"/>
      <c r="I13" s="8"/>
      <c r="J13" s="9"/>
      <c r="K13" s="8"/>
      <c r="L13" s="8"/>
      <c r="M13" s="8"/>
      <c r="P13" s="8"/>
      <c r="Q13" s="8"/>
      <c r="R13" s="8"/>
      <c r="S13" s="8"/>
    </row>
    <row r="14" spans="2:19" ht="12.75">
      <c r="B14" s="14">
        <v>2000</v>
      </c>
      <c r="C14" s="15">
        <v>600.140035</v>
      </c>
      <c r="D14" s="15">
        <v>-157.17884757666664</v>
      </c>
      <c r="E14" s="15">
        <v>-314.2778943942253</v>
      </c>
      <c r="F14" s="15">
        <v>-3136.521721232402</v>
      </c>
      <c r="G14" s="8"/>
      <c r="H14" s="8"/>
      <c r="I14" s="8"/>
      <c r="J14" s="9"/>
      <c r="K14" s="8"/>
      <c r="L14" s="8"/>
      <c r="M14" s="8"/>
      <c r="P14" s="8"/>
      <c r="Q14" s="8"/>
      <c r="R14" s="8"/>
      <c r="S14" s="8"/>
    </row>
    <row r="15" spans="2:19" ht="12.75">
      <c r="B15" s="14">
        <v>2001</v>
      </c>
      <c r="C15" s="15">
        <v>623.87017</v>
      </c>
      <c r="D15" s="15">
        <v>-151.62534200000002</v>
      </c>
      <c r="E15" s="15">
        <v>-368.3750196134861</v>
      </c>
      <c r="F15" s="15">
        <v>-4411.567577377817</v>
      </c>
      <c r="G15" s="8"/>
      <c r="H15" s="8"/>
      <c r="I15" s="8"/>
      <c r="J15" s="9"/>
      <c r="K15" s="8"/>
      <c r="L15" s="8"/>
      <c r="M15" s="8"/>
      <c r="P15" s="8"/>
      <c r="Q15" s="8"/>
      <c r="R15" s="8"/>
      <c r="S15" s="8"/>
    </row>
    <row r="16" spans="2:19" ht="12.75">
      <c r="B16" s="14">
        <v>2002</v>
      </c>
      <c r="C16" s="15">
        <v>639.8613283333334</v>
      </c>
      <c r="D16" s="15">
        <v>-149.13481366666664</v>
      </c>
      <c r="E16" s="15">
        <v>-368.37501961348426</v>
      </c>
      <c r="F16" s="15">
        <v>-3980.275827740541</v>
      </c>
      <c r="G16" s="8"/>
      <c r="H16" s="8"/>
      <c r="I16" s="8"/>
      <c r="J16" s="9"/>
      <c r="K16" s="8"/>
      <c r="L16" s="8"/>
      <c r="M16" s="8"/>
      <c r="P16" s="8"/>
      <c r="Q16" s="8"/>
      <c r="R16" s="8"/>
      <c r="S16" s="8"/>
    </row>
    <row r="17" spans="2:13" ht="12.75">
      <c r="B17" s="14">
        <v>2003</v>
      </c>
      <c r="C17" s="15">
        <v>641.5415783333334</v>
      </c>
      <c r="D17" s="15">
        <v>-149.79818333333333</v>
      </c>
      <c r="E17" s="15">
        <v>-368.37501961348516</v>
      </c>
      <c r="F17" s="15">
        <v>-3359.25788150665</v>
      </c>
      <c r="G17" s="8"/>
      <c r="H17" s="8"/>
      <c r="I17" s="8"/>
      <c r="J17" s="9"/>
      <c r="K17" s="8"/>
      <c r="L17" s="8"/>
      <c r="M17" s="8"/>
    </row>
    <row r="18" spans="2:13" ht="12.75">
      <c r="B18" s="16">
        <v>2004</v>
      </c>
      <c r="C18" s="17">
        <v>638.8805866666667</v>
      </c>
      <c r="D18" s="17">
        <v>-150.54855933333337</v>
      </c>
      <c r="E18" s="17">
        <v>-368.42356783372907</v>
      </c>
      <c r="F18" s="17">
        <v>-2801.7</v>
      </c>
      <c r="G18" s="8"/>
      <c r="H18" s="8"/>
      <c r="I18" s="8"/>
      <c r="K18" s="8"/>
      <c r="L18" s="8"/>
      <c r="M18" s="8"/>
    </row>
    <row r="20" ht="12.75">
      <c r="M20" s="10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mergeCells count="1">
    <mergeCell ref="C2:F2"/>
  </mergeCells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0"/>
  <sheetViews>
    <sheetView tabSelected="1" workbookViewId="0" topLeftCell="A1">
      <selection activeCell="K20" sqref="K20"/>
    </sheetView>
  </sheetViews>
  <sheetFormatPr defaultColWidth="12" defaultRowHeight="12.75"/>
  <cols>
    <col min="1" max="1" width="6.66015625" style="0" customWidth="1"/>
    <col min="2" max="2" width="18.33203125" style="0" customWidth="1"/>
    <col min="3" max="18" width="10.83203125" style="0" customWidth="1"/>
    <col min="19" max="20" width="10.83203125" style="1" customWidth="1"/>
    <col min="21" max="43" width="10.83203125" style="0" customWidth="1"/>
  </cols>
  <sheetData>
    <row r="1" spans="6:20" ht="12.75">
      <c r="F1" s="1"/>
      <c r="G1" s="1"/>
      <c r="S1"/>
      <c r="T1"/>
    </row>
    <row r="2" spans="2:20" ht="12.75">
      <c r="B2" s="18"/>
      <c r="C2" s="65" t="s">
        <v>0</v>
      </c>
      <c r="D2" s="65"/>
      <c r="E2" s="65"/>
      <c r="S2"/>
      <c r="T2"/>
    </row>
    <row r="3" spans="2:20" ht="12.75">
      <c r="B3" s="19"/>
      <c r="C3" s="20">
        <v>1960</v>
      </c>
      <c r="D3" s="20">
        <v>1990</v>
      </c>
      <c r="E3" s="20">
        <v>2000</v>
      </c>
      <c r="S3"/>
      <c r="T3"/>
    </row>
    <row r="4" spans="2:20" ht="12.75">
      <c r="B4" s="21" t="s">
        <v>30</v>
      </c>
      <c r="C4" s="22">
        <v>26.506204578262203</v>
      </c>
      <c r="D4" s="22">
        <v>31.325514501582603</v>
      </c>
      <c r="E4" s="22">
        <v>29.638756028420463</v>
      </c>
      <c r="S4"/>
      <c r="T4"/>
    </row>
    <row r="5" spans="2:20" ht="12.75">
      <c r="B5" s="21" t="s">
        <v>12</v>
      </c>
      <c r="C5" s="22">
        <v>59.20550894295049</v>
      </c>
      <c r="D5" s="22">
        <v>53.15040007378509</v>
      </c>
      <c r="E5" s="22">
        <v>53.15040007378509</v>
      </c>
      <c r="S5"/>
      <c r="T5"/>
    </row>
    <row r="6" spans="2:20" ht="12.75">
      <c r="B6" s="21" t="s">
        <v>31</v>
      </c>
      <c r="C6" s="22">
        <v>51.57733996142331</v>
      </c>
      <c r="D6" s="22"/>
      <c r="E6" s="22">
        <v>80.68534370202855</v>
      </c>
      <c r="S6"/>
      <c r="T6"/>
    </row>
    <row r="7" spans="2:20" ht="12.75">
      <c r="B7" s="23" t="s">
        <v>32</v>
      </c>
      <c r="C7" s="24">
        <v>137.289053482636</v>
      </c>
      <c r="D7" s="24"/>
      <c r="E7" s="24">
        <v>163.47449980423409</v>
      </c>
      <c r="S7"/>
      <c r="T7"/>
    </row>
    <row r="9" ht="12.75">
      <c r="C9" s="3"/>
    </row>
    <row r="10" spans="3:13" ht="12.75">
      <c r="C10" s="3"/>
      <c r="M10" s="6" t="s">
        <v>2</v>
      </c>
    </row>
    <row r="11" spans="3:11" ht="12.75">
      <c r="C11" s="3"/>
      <c r="K11" s="2"/>
    </row>
    <row r="12" ht="12.75"/>
    <row r="13" ht="12.75"/>
    <row r="14" spans="2:6" ht="12.75">
      <c r="B14" s="4"/>
      <c r="C14" s="4"/>
      <c r="D14" s="4"/>
      <c r="E14" s="4"/>
      <c r="F14" s="4"/>
    </row>
    <row r="15" spans="2:6" ht="12.75">
      <c r="B15" s="4"/>
      <c r="C15" s="4"/>
      <c r="D15" s="4"/>
      <c r="E15" s="4"/>
      <c r="F15" s="4"/>
    </row>
    <row r="16" spans="2:6" ht="12.75">
      <c r="B16" s="5"/>
      <c r="C16" s="5"/>
      <c r="D16" s="5"/>
      <c r="E16" s="5"/>
      <c r="F16" s="4"/>
    </row>
    <row r="17" spans="2:6" ht="12.75">
      <c r="B17" s="5"/>
      <c r="C17" s="4"/>
      <c r="D17" s="4"/>
      <c r="E17" s="4"/>
      <c r="F17" s="4"/>
    </row>
    <row r="18" spans="2:6" ht="12.75">
      <c r="B18" s="5"/>
      <c r="C18" s="4"/>
      <c r="D18" s="4"/>
      <c r="E18" s="4"/>
      <c r="F18" s="4"/>
    </row>
    <row r="19" spans="2:6" ht="12.75">
      <c r="B19" s="5"/>
      <c r="C19" s="4"/>
      <c r="D19" s="4"/>
      <c r="E19" s="4"/>
      <c r="F19" s="4"/>
    </row>
    <row r="20" spans="2:6" ht="12.75">
      <c r="B20" s="5"/>
      <c r="C20" s="4"/>
      <c r="D20" s="4"/>
      <c r="E20" s="4"/>
      <c r="F20" s="4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mergeCells count="1">
    <mergeCell ref="C2:E2"/>
  </mergeCells>
  <printOptions/>
  <pageMargins left="0.75" right="0.75" top="1" bottom="1" header="0.4921259845" footer="0.4921259845"/>
  <pageSetup fitToHeight="1" fitToWidth="1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1"/>
  <sheetViews>
    <sheetView workbookViewId="0" topLeftCell="A1">
      <selection activeCell="M14" sqref="M14"/>
    </sheetView>
  </sheetViews>
  <sheetFormatPr defaultColWidth="12" defaultRowHeight="12.75"/>
  <cols>
    <col min="1" max="1" width="5.5" style="26" customWidth="1"/>
    <col min="2" max="2" width="21.5" style="27" customWidth="1"/>
    <col min="3" max="8" width="0" style="26" hidden="1" customWidth="1"/>
    <col min="9" max="11" width="13.33203125" style="26" customWidth="1"/>
    <col min="12" max="12" width="19.66015625" style="26" customWidth="1"/>
    <col min="13" max="16384" width="13.33203125" style="26" customWidth="1"/>
  </cols>
  <sheetData>
    <row r="2" spans="2:12" ht="12.75">
      <c r="B2" s="28"/>
      <c r="C2" s="29"/>
      <c r="D2" s="29" t="s">
        <v>7</v>
      </c>
      <c r="E2" s="29"/>
      <c r="F2" s="29" t="s">
        <v>8</v>
      </c>
      <c r="G2" s="29"/>
      <c r="H2" s="29"/>
      <c r="I2" s="66" t="s">
        <v>33</v>
      </c>
      <c r="J2" s="66"/>
      <c r="K2" s="66"/>
      <c r="L2" s="66"/>
    </row>
    <row r="3" spans="2:12" ht="12.75">
      <c r="B3" s="30"/>
      <c r="C3" s="31">
        <v>1960</v>
      </c>
      <c r="D3" s="31">
        <v>1990</v>
      </c>
      <c r="E3" s="31">
        <v>2000</v>
      </c>
      <c r="F3" s="31">
        <v>2000</v>
      </c>
      <c r="G3" s="31">
        <v>2012</v>
      </c>
      <c r="H3" s="31" t="s">
        <v>9</v>
      </c>
      <c r="I3" s="31">
        <v>1960</v>
      </c>
      <c r="J3" s="31">
        <v>1990</v>
      </c>
      <c r="K3" s="31">
        <v>2000</v>
      </c>
      <c r="L3" s="38" t="s">
        <v>34</v>
      </c>
    </row>
    <row r="4" spans="2:12" ht="12.75">
      <c r="B4" s="32" t="s">
        <v>10</v>
      </c>
      <c r="C4" s="33">
        <v>64</v>
      </c>
      <c r="D4" s="33"/>
      <c r="E4" s="33">
        <v>96</v>
      </c>
      <c r="F4" s="33"/>
      <c r="G4" s="33"/>
      <c r="H4" s="33">
        <f>10*1.72/1350/0.3</f>
        <v>0.04246913580246914</v>
      </c>
      <c r="I4" s="34">
        <f aca="true" t="shared" si="0" ref="I4:K6">C4*$H4</f>
        <v>2.718024691358025</v>
      </c>
      <c r="J4" s="34">
        <f t="shared" si="0"/>
        <v>0</v>
      </c>
      <c r="K4" s="34">
        <f t="shared" si="0"/>
        <v>4.077037037037037</v>
      </c>
      <c r="L4" s="39">
        <f>(K4-I4)*100/I4</f>
        <v>50</v>
      </c>
    </row>
    <row r="5" spans="2:12" ht="12.75">
      <c r="B5" s="32" t="s">
        <v>11</v>
      </c>
      <c r="C5" s="33">
        <v>69</v>
      </c>
      <c r="D5" s="33">
        <v>80</v>
      </c>
      <c r="E5" s="33">
        <v>75</v>
      </c>
      <c r="F5" s="33">
        <v>75.3</v>
      </c>
      <c r="G5" s="33">
        <v>76.4</v>
      </c>
      <c r="H5" s="33">
        <f>10*1.72/1350/0.3</f>
        <v>0.04246913580246914</v>
      </c>
      <c r="I5" s="34">
        <f t="shared" si="0"/>
        <v>2.9303703703703707</v>
      </c>
      <c r="J5" s="34">
        <f t="shared" si="0"/>
        <v>3.397530864197531</v>
      </c>
      <c r="K5" s="34">
        <f t="shared" si="0"/>
        <v>3.185185185185185</v>
      </c>
      <c r="L5" s="39">
        <f>(K5-I5)*100/I5</f>
        <v>8.695652173913027</v>
      </c>
    </row>
    <row r="6" spans="2:12" ht="12.75">
      <c r="B6" s="35" t="s">
        <v>12</v>
      </c>
      <c r="C6" s="36">
        <v>56</v>
      </c>
      <c r="D6" s="36">
        <v>47</v>
      </c>
      <c r="E6" s="36">
        <v>48</v>
      </c>
      <c r="F6" s="36">
        <v>58.7</v>
      </c>
      <c r="G6" s="36">
        <v>49.1</v>
      </c>
      <c r="H6" s="36">
        <f>10*1.72/1350/0.3</f>
        <v>0.04246913580246914</v>
      </c>
      <c r="I6" s="37">
        <f t="shared" si="0"/>
        <v>2.3782716049382717</v>
      </c>
      <c r="J6" s="37">
        <f t="shared" si="0"/>
        <v>1.9960493827160495</v>
      </c>
      <c r="K6" s="37">
        <f t="shared" si="0"/>
        <v>2.0385185185185186</v>
      </c>
      <c r="L6" s="40">
        <f>(K6-I6)*100/I6</f>
        <v>-14.285714285714286</v>
      </c>
    </row>
    <row r="8" ht="12.75"/>
    <row r="9" ht="12.75"/>
    <row r="10" ht="12.75"/>
    <row r="11" ht="12.75">
      <c r="H11" s="26">
        <f>10*1.72/1350/0.3</f>
        <v>0.04246913580246914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mergeCells count="1">
    <mergeCell ref="I2:L2"/>
  </mergeCells>
  <printOptions/>
  <pageMargins left="0.75" right="0.75" top="1" bottom="1" header="0.4921259845" footer="0.4921259845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J16" sqref="J16"/>
    </sheetView>
  </sheetViews>
  <sheetFormatPr defaultColWidth="12" defaultRowHeight="12.75"/>
  <cols>
    <col min="1" max="1" width="5" style="0" customWidth="1"/>
    <col min="2" max="2" width="28.16015625" style="0" customWidth="1"/>
  </cols>
  <sheetData>
    <row r="2" spans="2:7" ht="12.75">
      <c r="B2" s="67" t="s">
        <v>35</v>
      </c>
      <c r="C2" s="65" t="s">
        <v>36</v>
      </c>
      <c r="D2" s="65"/>
      <c r="E2" s="65"/>
      <c r="F2" s="65"/>
      <c r="G2" s="65"/>
    </row>
    <row r="3" spans="2:7" ht="12.75">
      <c r="B3" s="68"/>
      <c r="C3" s="20">
        <v>1958</v>
      </c>
      <c r="D3" s="20">
        <v>1970</v>
      </c>
      <c r="E3" s="20">
        <v>1980</v>
      </c>
      <c r="F3" s="20">
        <v>1990</v>
      </c>
      <c r="G3" s="20">
        <v>2002</v>
      </c>
    </row>
    <row r="4" spans="2:7" ht="12.75">
      <c r="B4" s="41" t="s">
        <v>13</v>
      </c>
      <c r="C4" s="42">
        <v>1.05</v>
      </c>
      <c r="D4" s="42">
        <v>1.19</v>
      </c>
      <c r="E4" s="42">
        <v>0.99</v>
      </c>
      <c r="F4" s="42">
        <v>1.05</v>
      </c>
      <c r="G4" s="42">
        <v>1.07</v>
      </c>
    </row>
    <row r="5" spans="2:7" ht="12.75">
      <c r="B5" s="41" t="s">
        <v>3</v>
      </c>
      <c r="C5" s="42">
        <v>1.07</v>
      </c>
      <c r="D5" s="42">
        <v>1.15</v>
      </c>
      <c r="E5" s="42">
        <v>0.92</v>
      </c>
      <c r="F5" s="42">
        <v>0.96</v>
      </c>
      <c r="G5" s="42">
        <v>0.99</v>
      </c>
    </row>
    <row r="6" spans="2:7" ht="12.75">
      <c r="B6" s="41" t="s">
        <v>27</v>
      </c>
      <c r="C6" s="42">
        <v>2.44</v>
      </c>
      <c r="D6" s="42">
        <v>2.39</v>
      </c>
      <c r="E6" s="42">
        <v>1.99</v>
      </c>
      <c r="F6" s="42">
        <v>1.8</v>
      </c>
      <c r="G6" s="42">
        <v>1.67</v>
      </c>
    </row>
    <row r="7" spans="2:7" ht="12.75">
      <c r="B7" s="41" t="s">
        <v>28</v>
      </c>
      <c r="C7" s="42">
        <v>1.25</v>
      </c>
      <c r="D7" s="42">
        <v>1.48</v>
      </c>
      <c r="E7" s="42">
        <v>1.15</v>
      </c>
      <c r="F7" s="42">
        <v>1.13</v>
      </c>
      <c r="G7" s="42">
        <v>1.06</v>
      </c>
    </row>
    <row r="8" spans="2:7" ht="12.75">
      <c r="B8" s="41" t="s">
        <v>4</v>
      </c>
      <c r="C8" s="42">
        <v>1.52</v>
      </c>
      <c r="D8" s="42">
        <v>1.81</v>
      </c>
      <c r="E8" s="42">
        <v>1.71</v>
      </c>
      <c r="F8" s="42">
        <v>1.63</v>
      </c>
      <c r="G8" s="42">
        <v>1.48</v>
      </c>
    </row>
    <row r="9" spans="2:7" ht="12.75">
      <c r="B9" s="41" t="s">
        <v>14</v>
      </c>
      <c r="C9" s="42">
        <v>1.62</v>
      </c>
      <c r="D9" s="42">
        <v>1.67</v>
      </c>
      <c r="E9" s="42">
        <v>1.37</v>
      </c>
      <c r="F9" s="42">
        <v>1.37</v>
      </c>
      <c r="G9" s="42">
        <v>1.4</v>
      </c>
    </row>
    <row r="10" spans="2:7" ht="12.75">
      <c r="B10" s="41" t="s">
        <v>5</v>
      </c>
      <c r="C10" s="42">
        <v>1.15</v>
      </c>
      <c r="D10" s="42">
        <v>1.29</v>
      </c>
      <c r="E10" s="42">
        <v>1.14</v>
      </c>
      <c r="F10" s="42">
        <v>1.28</v>
      </c>
      <c r="G10" s="42">
        <v>1.39</v>
      </c>
    </row>
    <row r="11" spans="2:7" ht="12.75">
      <c r="B11" s="41" t="s">
        <v>6</v>
      </c>
      <c r="C11" s="42">
        <v>1.25</v>
      </c>
      <c r="D11" s="42">
        <v>1.47</v>
      </c>
      <c r="E11" s="42">
        <v>1.36</v>
      </c>
      <c r="F11" s="42">
        <v>1.72</v>
      </c>
      <c r="G11" s="42">
        <v>1.79</v>
      </c>
    </row>
    <row r="12" spans="2:7" ht="12.75">
      <c r="B12" s="43" t="s">
        <v>15</v>
      </c>
      <c r="C12" s="44">
        <v>0.99</v>
      </c>
      <c r="D12" s="44">
        <v>1.15</v>
      </c>
      <c r="E12" s="44">
        <v>1.36</v>
      </c>
      <c r="F12" s="44">
        <v>1.28</v>
      </c>
      <c r="G12" s="44">
        <v>1.31</v>
      </c>
    </row>
  </sheetData>
  <mergeCells count="2">
    <mergeCell ref="C2:G2"/>
    <mergeCell ref="B2:B3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1"/>
  <sheetViews>
    <sheetView workbookViewId="0" topLeftCell="A1">
      <selection activeCell="K3" sqref="K3"/>
    </sheetView>
  </sheetViews>
  <sheetFormatPr defaultColWidth="12" defaultRowHeight="12.75"/>
  <cols>
    <col min="1" max="1" width="4.33203125" style="45" customWidth="1"/>
    <col min="2" max="2" width="18.5" style="47" customWidth="1"/>
    <col min="3" max="4" width="13.33203125" style="47" customWidth="1"/>
    <col min="5" max="5" width="6.16015625" style="47" customWidth="1"/>
    <col min="6" max="6" width="18" style="47" customWidth="1"/>
    <col min="7" max="8" width="13.33203125" style="47" customWidth="1"/>
    <col min="9" max="16384" width="13.33203125" style="45" customWidth="1"/>
  </cols>
  <sheetData>
    <row r="2" spans="2:8" ht="12.75">
      <c r="B2" s="72" t="s">
        <v>12</v>
      </c>
      <c r="C2" s="72"/>
      <c r="D2" s="72"/>
      <c r="F2" s="71" t="s">
        <v>11</v>
      </c>
      <c r="G2" s="71"/>
      <c r="H2" s="71"/>
    </row>
    <row r="3" spans="2:8" ht="12.75">
      <c r="B3" s="73" t="s">
        <v>37</v>
      </c>
      <c r="C3" s="69" t="s">
        <v>38</v>
      </c>
      <c r="D3" s="69"/>
      <c r="F3" s="74" t="s">
        <v>37</v>
      </c>
      <c r="G3" s="70" t="s">
        <v>38</v>
      </c>
      <c r="H3" s="70"/>
    </row>
    <row r="4" spans="2:8" s="46" customFormat="1" ht="19.5" customHeight="1">
      <c r="B4" s="73"/>
      <c r="C4" s="48">
        <v>1955</v>
      </c>
      <c r="D4" s="48">
        <v>2005</v>
      </c>
      <c r="F4" s="74"/>
      <c r="G4" s="53">
        <v>1955</v>
      </c>
      <c r="H4" s="53">
        <v>2005</v>
      </c>
    </row>
    <row r="5" spans="2:8" ht="12.75">
      <c r="B5" s="49">
        <v>0</v>
      </c>
      <c r="C5" s="50">
        <v>0.0038910505836575876</v>
      </c>
      <c r="D5" s="50">
        <v>0.0038910505836575876</v>
      </c>
      <c r="F5" s="49">
        <v>0</v>
      </c>
      <c r="G5" s="50">
        <v>0</v>
      </c>
      <c r="H5" s="50">
        <v>0</v>
      </c>
    </row>
    <row r="6" spans="2:8" ht="12.75">
      <c r="B6" s="49">
        <v>0.2</v>
      </c>
      <c r="C6" s="50">
        <v>0.0038910505836575876</v>
      </c>
      <c r="D6" s="50">
        <v>0.0038910505836575876</v>
      </c>
      <c r="F6" s="49">
        <v>0.2</v>
      </c>
      <c r="G6" s="50">
        <v>0</v>
      </c>
      <c r="H6" s="50">
        <v>0</v>
      </c>
    </row>
    <row r="7" spans="2:8" ht="12.75">
      <c r="B7" s="49">
        <v>0.4</v>
      </c>
      <c r="C7" s="50">
        <v>0.007782101167315175</v>
      </c>
      <c r="D7" s="50">
        <v>0.0038910505836575876</v>
      </c>
      <c r="F7" s="49">
        <v>0.4</v>
      </c>
      <c r="G7" s="50">
        <v>0</v>
      </c>
      <c r="H7" s="50">
        <v>0</v>
      </c>
    </row>
    <row r="8" spans="2:8" ht="12.75">
      <c r="B8" s="49">
        <v>0.6</v>
      </c>
      <c r="C8" s="50">
        <v>0.007782101167315175</v>
      </c>
      <c r="D8" s="50">
        <v>0.0038910505836575876</v>
      </c>
      <c r="F8" s="49">
        <v>0.6</v>
      </c>
      <c r="G8" s="50">
        <v>0</v>
      </c>
      <c r="H8" s="50">
        <v>0</v>
      </c>
    </row>
    <row r="9" spans="2:8" ht="12.75">
      <c r="B9" s="49">
        <v>0.8</v>
      </c>
      <c r="C9" s="50">
        <v>0.011673151750972763</v>
      </c>
      <c r="D9" s="50">
        <v>0.0038910505836575876</v>
      </c>
      <c r="F9" s="49">
        <v>0.8</v>
      </c>
      <c r="G9" s="50">
        <v>0</v>
      </c>
      <c r="H9" s="50">
        <v>0</v>
      </c>
    </row>
    <row r="10" spans="2:8" ht="12.75">
      <c r="B10" s="49">
        <v>1</v>
      </c>
      <c r="C10" s="50">
        <v>0.011673151750972763</v>
      </c>
      <c r="D10" s="50">
        <v>0.0038910505836575876</v>
      </c>
      <c r="F10" s="49">
        <v>1</v>
      </c>
      <c r="G10" s="50">
        <v>0</v>
      </c>
      <c r="H10" s="50">
        <v>0</v>
      </c>
    </row>
    <row r="11" spans="2:8" ht="12.75">
      <c r="B11" s="49">
        <v>1.2</v>
      </c>
      <c r="C11" s="50">
        <v>0.01556420233463035</v>
      </c>
      <c r="D11" s="50">
        <v>0.01556420233463035</v>
      </c>
      <c r="F11" s="49">
        <v>1.2</v>
      </c>
      <c r="G11" s="50">
        <v>0</v>
      </c>
      <c r="H11" s="50">
        <v>0</v>
      </c>
    </row>
    <row r="12" spans="2:8" ht="12.75">
      <c r="B12" s="49">
        <v>1.4</v>
      </c>
      <c r="C12" s="50">
        <v>0.0311284046692607</v>
      </c>
      <c r="D12" s="50">
        <v>0.0933852140077821</v>
      </c>
      <c r="F12" s="49">
        <v>1.4</v>
      </c>
      <c r="G12" s="50">
        <v>0</v>
      </c>
      <c r="H12" s="50">
        <v>0</v>
      </c>
    </row>
    <row r="13" spans="2:8" ht="12.75">
      <c r="B13" s="49">
        <v>1.6</v>
      </c>
      <c r="C13" s="50">
        <v>0.07782101167315175</v>
      </c>
      <c r="D13" s="50">
        <v>0.17898832684824903</v>
      </c>
      <c r="F13" s="49">
        <v>1.6</v>
      </c>
      <c r="G13" s="50">
        <v>0</v>
      </c>
      <c r="H13" s="50">
        <v>0</v>
      </c>
    </row>
    <row r="14" spans="2:8" ht="12.75">
      <c r="B14" s="49">
        <v>1.8</v>
      </c>
      <c r="C14" s="50">
        <v>0.1828793774319066</v>
      </c>
      <c r="D14" s="50">
        <v>0.36964980544747084</v>
      </c>
      <c r="F14" s="49">
        <v>1.8</v>
      </c>
      <c r="G14" s="50">
        <v>0.05405405405405406</v>
      </c>
      <c r="H14" s="50">
        <v>0</v>
      </c>
    </row>
    <row r="15" spans="2:8" ht="12.75">
      <c r="B15" s="49">
        <v>2</v>
      </c>
      <c r="C15" s="50">
        <v>0.3035019455252918</v>
      </c>
      <c r="D15" s="50">
        <v>0.6342412451361867</v>
      </c>
      <c r="F15" s="49">
        <v>2</v>
      </c>
      <c r="G15" s="50">
        <v>0.05405405405405406</v>
      </c>
      <c r="H15" s="50">
        <v>0.02702702702702703</v>
      </c>
    </row>
    <row r="16" spans="2:8" ht="12.75">
      <c r="B16" s="49">
        <v>2.2</v>
      </c>
      <c r="C16" s="50">
        <v>0.42023346303501946</v>
      </c>
      <c r="D16" s="50">
        <v>0.7937743190661478</v>
      </c>
      <c r="F16" s="49">
        <v>2.2</v>
      </c>
      <c r="G16" s="50">
        <v>0.2702702702702703</v>
      </c>
      <c r="H16" s="50">
        <v>0.02702702702702703</v>
      </c>
    </row>
    <row r="17" spans="2:8" ht="12.75">
      <c r="B17" s="49">
        <v>2.4</v>
      </c>
      <c r="C17" s="50">
        <v>0.556420233463035</v>
      </c>
      <c r="D17" s="50">
        <v>0.8988326848249028</v>
      </c>
      <c r="F17" s="49">
        <v>2.4</v>
      </c>
      <c r="G17" s="50">
        <v>0.32432432432432434</v>
      </c>
      <c r="H17" s="50">
        <v>0.05405405405405406</v>
      </c>
    </row>
    <row r="18" spans="2:8" ht="12.75">
      <c r="B18" s="49">
        <v>2.6</v>
      </c>
      <c r="C18" s="50">
        <v>0.6614785992217899</v>
      </c>
      <c r="D18" s="50">
        <v>0.9221789883268483</v>
      </c>
      <c r="F18" s="49">
        <v>2.6</v>
      </c>
      <c r="G18" s="50">
        <v>0.3783783783783784</v>
      </c>
      <c r="H18" s="50">
        <v>0.10810810810810811</v>
      </c>
    </row>
    <row r="19" spans="2:8" ht="12.75">
      <c r="B19" s="49">
        <v>2.8</v>
      </c>
      <c r="C19" s="50">
        <v>0.7237354085603113</v>
      </c>
      <c r="D19" s="50">
        <v>0.9455252918287937</v>
      </c>
      <c r="F19" s="49">
        <v>2.8</v>
      </c>
      <c r="G19" s="50">
        <v>0.40540540540540543</v>
      </c>
      <c r="H19" s="50">
        <v>0.13513513513513514</v>
      </c>
    </row>
    <row r="20" spans="2:8" ht="12.75">
      <c r="B20" s="49">
        <v>3</v>
      </c>
      <c r="C20" s="50">
        <v>0.8443579766536965</v>
      </c>
      <c r="D20" s="50">
        <v>0.9649805447470817</v>
      </c>
      <c r="F20" s="49">
        <v>3</v>
      </c>
      <c r="G20" s="50">
        <v>0.5405405405405406</v>
      </c>
      <c r="H20" s="50">
        <v>0.16216216216216217</v>
      </c>
    </row>
    <row r="21" spans="2:8" ht="12.75">
      <c r="B21" s="49">
        <v>3.2</v>
      </c>
      <c r="C21" s="50">
        <v>0.8754863813229572</v>
      </c>
      <c r="D21" s="50">
        <v>0.9766536964980544</v>
      </c>
      <c r="F21" s="49">
        <v>3.2</v>
      </c>
      <c r="G21" s="50">
        <v>0.6756756756756757</v>
      </c>
      <c r="H21" s="50">
        <v>0.32432432432432434</v>
      </c>
    </row>
    <row r="22" spans="2:8" ht="12.75">
      <c r="B22" s="49">
        <v>3.4</v>
      </c>
      <c r="C22" s="50">
        <v>0.9182879377431906</v>
      </c>
      <c r="D22" s="50">
        <v>0.9922178988326849</v>
      </c>
      <c r="F22" s="49">
        <v>3.4</v>
      </c>
      <c r="G22" s="50">
        <v>0.8108108108108109</v>
      </c>
      <c r="H22" s="50">
        <v>0.3783783783783784</v>
      </c>
    </row>
    <row r="23" spans="2:8" ht="12.75">
      <c r="B23" s="49">
        <v>3.6</v>
      </c>
      <c r="C23" s="50">
        <v>0.953307392996109</v>
      </c>
      <c r="D23" s="50">
        <v>0.9961089494163424</v>
      </c>
      <c r="F23" s="49">
        <v>3.6</v>
      </c>
      <c r="G23" s="50">
        <v>0.8648648648648649</v>
      </c>
      <c r="H23" s="50">
        <v>0.4864864864864865</v>
      </c>
    </row>
    <row r="24" spans="2:8" ht="12.75">
      <c r="B24" s="49">
        <v>3.8</v>
      </c>
      <c r="C24" s="50">
        <v>0.9610894941634242</v>
      </c>
      <c r="D24" s="50">
        <v>1</v>
      </c>
      <c r="F24" s="49">
        <v>3.8</v>
      </c>
      <c r="G24" s="50">
        <v>0.918918918918919</v>
      </c>
      <c r="H24" s="50">
        <v>0.5675675675675675</v>
      </c>
    </row>
    <row r="25" spans="2:8" ht="12.75">
      <c r="B25" s="49">
        <v>4</v>
      </c>
      <c r="C25" s="50">
        <v>0.9766536964980544</v>
      </c>
      <c r="D25" s="50">
        <v>1</v>
      </c>
      <c r="F25" s="49">
        <v>4</v>
      </c>
      <c r="G25" s="50">
        <v>0.918918918918919</v>
      </c>
      <c r="H25" s="50">
        <v>0.5945945945945946</v>
      </c>
    </row>
    <row r="26" spans="2:8" ht="12.75">
      <c r="B26" s="49">
        <v>4.2</v>
      </c>
      <c r="C26" s="50">
        <v>0.9844357976653697</v>
      </c>
      <c r="D26" s="50">
        <v>1</v>
      </c>
      <c r="F26" s="49">
        <v>4.2</v>
      </c>
      <c r="G26" s="50">
        <v>0.918918918918919</v>
      </c>
      <c r="H26" s="50">
        <v>0.6486486486486487</v>
      </c>
    </row>
    <row r="27" spans="2:8" ht="12.75">
      <c r="B27" s="49">
        <v>4.4</v>
      </c>
      <c r="C27" s="50">
        <v>0.9961089494163424</v>
      </c>
      <c r="D27" s="50">
        <v>1</v>
      </c>
      <c r="F27" s="49">
        <v>4.4</v>
      </c>
      <c r="G27" s="50">
        <v>0.918918918918919</v>
      </c>
      <c r="H27" s="50">
        <v>0.7027027027027027</v>
      </c>
    </row>
    <row r="28" spans="2:8" ht="12.75">
      <c r="B28" s="49">
        <v>4.6</v>
      </c>
      <c r="C28" s="50">
        <v>1</v>
      </c>
      <c r="D28" s="50">
        <v>1</v>
      </c>
      <c r="F28" s="49">
        <v>4.6</v>
      </c>
      <c r="G28" s="50">
        <v>0.9459459459459459</v>
      </c>
      <c r="H28" s="50">
        <v>0.7297297297297297</v>
      </c>
    </row>
    <row r="29" spans="2:8" ht="12.75">
      <c r="B29" s="49">
        <v>4.8</v>
      </c>
      <c r="C29" s="50">
        <v>1</v>
      </c>
      <c r="D29" s="50">
        <v>1</v>
      </c>
      <c r="F29" s="49">
        <v>4.8</v>
      </c>
      <c r="G29" s="50">
        <v>0.972972972972973</v>
      </c>
      <c r="H29" s="50">
        <v>0.8108108108108109</v>
      </c>
    </row>
    <row r="30" spans="2:8" ht="12.75">
      <c r="B30" s="49">
        <v>5</v>
      </c>
      <c r="C30" s="50">
        <v>1</v>
      </c>
      <c r="D30" s="50">
        <v>1</v>
      </c>
      <c r="F30" s="49">
        <v>5</v>
      </c>
      <c r="G30" s="50">
        <v>1</v>
      </c>
      <c r="H30" s="50">
        <v>0.8378378378378378</v>
      </c>
    </row>
    <row r="31" spans="2:8" ht="12.75">
      <c r="B31" s="49">
        <v>5.2</v>
      </c>
      <c r="C31" s="50">
        <v>1</v>
      </c>
      <c r="D31" s="50">
        <v>1</v>
      </c>
      <c r="F31" s="49">
        <v>5.2</v>
      </c>
      <c r="G31" s="50">
        <v>1</v>
      </c>
      <c r="H31" s="50">
        <v>0.8918918918918919</v>
      </c>
    </row>
    <row r="32" spans="2:8" ht="12.75">
      <c r="B32" s="49">
        <v>5.4</v>
      </c>
      <c r="C32" s="50">
        <v>1</v>
      </c>
      <c r="D32" s="50">
        <v>1</v>
      </c>
      <c r="F32" s="49">
        <v>5.4</v>
      </c>
      <c r="G32" s="50">
        <v>1</v>
      </c>
      <c r="H32" s="50">
        <v>0.918918918918919</v>
      </c>
    </row>
    <row r="33" spans="2:8" ht="12.75">
      <c r="B33" s="49">
        <v>5.6</v>
      </c>
      <c r="C33" s="50">
        <v>1</v>
      </c>
      <c r="D33" s="50">
        <v>1</v>
      </c>
      <c r="F33" s="49">
        <v>5.6</v>
      </c>
      <c r="G33" s="50">
        <v>1</v>
      </c>
      <c r="H33" s="50">
        <v>0.918918918918919</v>
      </c>
    </row>
    <row r="34" spans="2:8" ht="12.75">
      <c r="B34" s="49">
        <v>5.8</v>
      </c>
      <c r="C34" s="50">
        <v>1</v>
      </c>
      <c r="D34" s="50">
        <v>1</v>
      </c>
      <c r="F34" s="49">
        <v>5.8</v>
      </c>
      <c r="G34" s="50">
        <v>1</v>
      </c>
      <c r="H34" s="50">
        <v>0.9459459459459459</v>
      </c>
    </row>
    <row r="35" spans="2:8" ht="12.75">
      <c r="B35" s="49">
        <v>6</v>
      </c>
      <c r="C35" s="50">
        <v>1</v>
      </c>
      <c r="D35" s="50">
        <v>1</v>
      </c>
      <c r="F35" s="49">
        <v>6</v>
      </c>
      <c r="G35" s="50">
        <v>1</v>
      </c>
      <c r="H35" s="50">
        <v>0.9459459459459459</v>
      </c>
    </row>
    <row r="36" spans="2:8" ht="12.75">
      <c r="B36" s="49">
        <v>6.2</v>
      </c>
      <c r="C36" s="50">
        <v>1</v>
      </c>
      <c r="D36" s="50">
        <v>1</v>
      </c>
      <c r="F36" s="49">
        <v>6.2</v>
      </c>
      <c r="G36" s="50">
        <v>1</v>
      </c>
      <c r="H36" s="50">
        <v>0.9459459459459459</v>
      </c>
    </row>
    <row r="37" spans="2:8" ht="12.75">
      <c r="B37" s="49">
        <v>6.4</v>
      </c>
      <c r="C37" s="50">
        <v>1</v>
      </c>
      <c r="D37" s="50">
        <v>1</v>
      </c>
      <c r="F37" s="49">
        <v>6.4</v>
      </c>
      <c r="G37" s="50">
        <v>1</v>
      </c>
      <c r="H37" s="50">
        <v>0.972972972972973</v>
      </c>
    </row>
    <row r="38" spans="2:8" ht="12.75">
      <c r="B38" s="49">
        <v>6.6</v>
      </c>
      <c r="C38" s="50">
        <v>1</v>
      </c>
      <c r="D38" s="50">
        <v>1</v>
      </c>
      <c r="F38" s="49">
        <v>6.6</v>
      </c>
      <c r="G38" s="50">
        <v>1</v>
      </c>
      <c r="H38" s="50">
        <v>1</v>
      </c>
    </row>
    <row r="39" spans="2:8" ht="12.75">
      <c r="B39" s="49">
        <v>6.8</v>
      </c>
      <c r="C39" s="50">
        <v>1</v>
      </c>
      <c r="D39" s="50">
        <v>1</v>
      </c>
      <c r="F39" s="49">
        <v>6.8</v>
      </c>
      <c r="G39" s="50">
        <v>1</v>
      </c>
      <c r="H39" s="50">
        <v>1</v>
      </c>
    </row>
    <row r="40" spans="2:8" ht="12.75">
      <c r="B40" s="49">
        <v>7</v>
      </c>
      <c r="C40" s="50">
        <v>1</v>
      </c>
      <c r="D40" s="50">
        <v>1</v>
      </c>
      <c r="F40" s="49">
        <v>7</v>
      </c>
      <c r="G40" s="50">
        <v>1</v>
      </c>
      <c r="H40" s="50">
        <v>1</v>
      </c>
    </row>
    <row r="41" spans="2:8" ht="12.75">
      <c r="B41" s="51" t="s">
        <v>16</v>
      </c>
      <c r="C41" s="52">
        <v>1</v>
      </c>
      <c r="D41" s="52">
        <v>1</v>
      </c>
      <c r="F41" s="51" t="s">
        <v>16</v>
      </c>
      <c r="G41" s="52">
        <v>1</v>
      </c>
      <c r="H41" s="52">
        <v>1</v>
      </c>
    </row>
  </sheetData>
  <mergeCells count="6">
    <mergeCell ref="C3:D3"/>
    <mergeCell ref="G3:H3"/>
    <mergeCell ref="F2:H2"/>
    <mergeCell ref="B2:D2"/>
    <mergeCell ref="B3:B4"/>
    <mergeCell ref="F3:F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2"/>
  <sheetViews>
    <sheetView workbookViewId="0" topLeftCell="A1">
      <selection activeCell="D19" sqref="D19"/>
    </sheetView>
  </sheetViews>
  <sheetFormatPr defaultColWidth="12" defaultRowHeight="12.75"/>
  <cols>
    <col min="1" max="1" width="6" style="0" customWidth="1"/>
    <col min="2" max="2" width="46.16015625" style="0" customWidth="1"/>
  </cols>
  <sheetData>
    <row r="2" spans="2:4" ht="12.75">
      <c r="B2" s="65" t="s">
        <v>41</v>
      </c>
      <c r="C2" s="65"/>
      <c r="D2" s="65"/>
    </row>
    <row r="3" spans="2:4" ht="12.75">
      <c r="B3" s="60" t="s">
        <v>42</v>
      </c>
      <c r="C3" s="25" t="s">
        <v>21</v>
      </c>
      <c r="D3" s="25" t="s">
        <v>44</v>
      </c>
    </row>
    <row r="4" spans="2:4" ht="12.75">
      <c r="B4" s="54" t="s">
        <v>22</v>
      </c>
      <c r="C4" s="55">
        <v>1479281</v>
      </c>
      <c r="D4" s="56">
        <f>C4/$C$12</f>
        <v>0.605564816285494</v>
      </c>
    </row>
    <row r="5" spans="2:4" ht="12.75">
      <c r="B5" s="54" t="s">
        <v>23</v>
      </c>
      <c r="C5" s="55">
        <v>402786</v>
      </c>
      <c r="D5" s="56">
        <f aca="true" t="shared" si="0" ref="D5:D12">C5/$C$12</f>
        <v>0.1648862049146639</v>
      </c>
    </row>
    <row r="6" spans="2:4" ht="12.75">
      <c r="B6" s="54" t="s">
        <v>24</v>
      </c>
      <c r="C6" s="55">
        <v>352010</v>
      </c>
      <c r="D6" s="56">
        <f t="shared" si="0"/>
        <v>0.14410032372528053</v>
      </c>
    </row>
    <row r="7" spans="2:4" ht="12.75">
      <c r="B7" s="54" t="s">
        <v>25</v>
      </c>
      <c r="C7" s="55">
        <v>104578</v>
      </c>
      <c r="D7" s="56">
        <f t="shared" si="0"/>
        <v>0.04281049872032723</v>
      </c>
    </row>
    <row r="8" spans="2:4" ht="12.75">
      <c r="B8" s="54" t="s">
        <v>26</v>
      </c>
      <c r="C8" s="55">
        <v>74400</v>
      </c>
      <c r="D8" s="56">
        <f t="shared" si="0"/>
        <v>0.030456703176503144</v>
      </c>
    </row>
    <row r="9" spans="2:4" ht="12.75">
      <c r="B9" s="54" t="s">
        <v>43</v>
      </c>
      <c r="C9" s="55">
        <v>18228</v>
      </c>
      <c r="D9" s="56">
        <f t="shared" si="0"/>
        <v>0.007461892278243271</v>
      </c>
    </row>
    <row r="10" spans="2:4" ht="12.75">
      <c r="B10" s="54" t="s">
        <v>39</v>
      </c>
      <c r="C10" s="55">
        <v>10836</v>
      </c>
      <c r="D10" s="56">
        <f t="shared" si="0"/>
        <v>0.00443587144651328</v>
      </c>
    </row>
    <row r="11" spans="2:4" ht="12.75">
      <c r="B11" s="61" t="s">
        <v>40</v>
      </c>
      <c r="C11" s="62">
        <v>693</v>
      </c>
      <c r="D11" s="63">
        <f t="shared" si="0"/>
        <v>0.00028368945297468657</v>
      </c>
    </row>
    <row r="12" spans="2:4" ht="12.75">
      <c r="B12" s="57" t="s">
        <v>1</v>
      </c>
      <c r="C12" s="58">
        <f>SUM(C4:C11)</f>
        <v>2442812</v>
      </c>
      <c r="D12" s="59">
        <f t="shared" si="0"/>
        <v>1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BRAHY</dc:creator>
  <cp:keywords/>
  <dc:description/>
  <cp:lastModifiedBy>GUISSARD</cp:lastModifiedBy>
  <cp:lastPrinted>2005-07-05T07:58:06Z</cp:lastPrinted>
  <dcterms:created xsi:type="dcterms:W3CDTF">2005-06-30T11:50:53Z</dcterms:created>
  <dcterms:modified xsi:type="dcterms:W3CDTF">2007-04-04T20:07:42Z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