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14295" activeTab="0"/>
  </bookViews>
  <sheets>
    <sheet name="Figure AIR3_1" sheetId="1" r:id="rId1"/>
    <sheet name="Figure AIR3_2" sheetId="2" r:id="rId2"/>
    <sheet name="Figure AIR3_3" sheetId="3" r:id="rId3"/>
    <sheet name="Figure AIR3_4" sheetId="4" r:id="rId4"/>
    <sheet name="Figure AIR3_5" sheetId="5" r:id="rId5"/>
    <sheet name="Figure AIR3_6" sheetId="6" r:id="rId6"/>
    <sheet name="Figure AIR3_7" sheetId="7" r:id="rId7"/>
    <sheet name="Figure AIR3_8" sheetId="8" r:id="rId8"/>
    <sheet name="Figure AIR3_9" sheetId="9" r:id="rId9"/>
    <sheet name="Figure AIR3_10" sheetId="10" r:id="rId10"/>
    <sheet name="Figure AIR3_11" sheetId="11" r:id="rId11"/>
  </sheets>
  <definedNames>
    <definedName name="_xlnm.Print_Area" localSheetId="0">'Figure AIR3_1'!$B$2:$J$56</definedName>
    <definedName name="_xlnm.Print_Area" localSheetId="2">'Figure AIR3_3'!$B$2:$H$26</definedName>
    <definedName name="_xlnm.Print_Area" localSheetId="4">'Figure AIR3_5'!$B$2:$I$26</definedName>
    <definedName name="_xlnm.Print_Area" localSheetId="6">'Figure AIR3_7'!$B$2:$H$56</definedName>
    <definedName name="_xlnm.Print_Area" localSheetId="7">'Figure AIR3_8'!$B$3:$N$33</definedName>
    <definedName name="_xlnm.Print_Area" localSheetId="8">'Figure AIR3_9'!$B$3:$N$33</definedName>
  </definedNames>
  <calcPr fullCalcOnLoad="1"/>
</workbook>
</file>

<file path=xl/sharedStrings.xml><?xml version="1.0" encoding="utf-8"?>
<sst xmlns="http://schemas.openxmlformats.org/spreadsheetml/2006/main" count="163" uniqueCount="63">
  <si>
    <t>Année</t>
  </si>
  <si>
    <t>Plafond 2010 (directive 2001/81/CE)</t>
  </si>
  <si>
    <t xml:space="preserve">tAéq </t>
  </si>
  <si>
    <t>tAéq</t>
  </si>
  <si>
    <t>Projection 2010</t>
  </si>
  <si>
    <r>
      <t>SO</t>
    </r>
    <r>
      <rPr>
        <vertAlign val="subscript"/>
        <sz val="10"/>
        <color indexed="9"/>
        <rFont val="Times New Roman"/>
        <family val="1"/>
      </rPr>
      <t xml:space="preserve">2 </t>
    </r>
  </si>
  <si>
    <r>
      <t>NO</t>
    </r>
    <r>
      <rPr>
        <vertAlign val="subscript"/>
        <sz val="10"/>
        <color indexed="9"/>
        <rFont val="Times New Roman"/>
        <family val="1"/>
      </rPr>
      <t>x</t>
    </r>
  </si>
  <si>
    <r>
      <t>NH</t>
    </r>
    <r>
      <rPr>
        <vertAlign val="subscript"/>
        <sz val="10"/>
        <color indexed="9"/>
        <rFont val="Times New Roman"/>
        <family val="1"/>
      </rPr>
      <t>3</t>
    </r>
  </si>
  <si>
    <t>Secteurs</t>
  </si>
  <si>
    <t>Industrie (combustion)</t>
  </si>
  <si>
    <t>Industrie (procédés)</t>
  </si>
  <si>
    <t>Energie</t>
  </si>
  <si>
    <t>Résidentiel</t>
  </si>
  <si>
    <t>Tertiaire</t>
  </si>
  <si>
    <t>Déchets</t>
  </si>
  <si>
    <t>Autres transports</t>
  </si>
  <si>
    <t>Agriculture</t>
  </si>
  <si>
    <t>Transport routier</t>
  </si>
  <si>
    <t>Total</t>
  </si>
  <si>
    <r>
      <t>SO</t>
    </r>
    <r>
      <rPr>
        <vertAlign val="subscript"/>
        <sz val="10"/>
        <color indexed="9"/>
        <rFont val="Times New Roman"/>
        <family val="1"/>
      </rPr>
      <t>2</t>
    </r>
    <r>
      <rPr>
        <sz val="10"/>
        <color indexed="9"/>
        <rFont val="Times New Roman"/>
        <family val="1"/>
      </rPr>
      <t xml:space="preserve"> (tonnes) - 2004</t>
    </r>
  </si>
  <si>
    <t>Plafond 2010 (directive 2001/81/CE) (tonnes)</t>
  </si>
  <si>
    <t>tonnes</t>
  </si>
  <si>
    <t>1990</t>
  </si>
  <si>
    <t>Différence (t)</t>
  </si>
  <si>
    <t>Différence (%)</t>
  </si>
  <si>
    <r>
      <t>SO</t>
    </r>
    <r>
      <rPr>
        <vertAlign val="subscript"/>
        <sz val="10"/>
        <color indexed="9"/>
        <rFont val="Times New Roman"/>
        <family val="1"/>
      </rPr>
      <t>2</t>
    </r>
  </si>
  <si>
    <r>
      <t>NO</t>
    </r>
    <r>
      <rPr>
        <vertAlign val="subscript"/>
        <sz val="10"/>
        <color indexed="9"/>
        <rFont val="Times New Roman"/>
        <family val="1"/>
      </rPr>
      <t xml:space="preserve">x </t>
    </r>
    <r>
      <rPr>
        <sz val="10"/>
        <color indexed="9"/>
        <rFont val="Times New Roman"/>
        <family val="1"/>
      </rPr>
      <t>(tonnes) - 2004</t>
    </r>
  </si>
  <si>
    <t xml:space="preserve">Transport routier </t>
  </si>
  <si>
    <r>
      <t>NH</t>
    </r>
    <r>
      <rPr>
        <vertAlign val="subscript"/>
        <sz val="10"/>
        <color indexed="9"/>
        <rFont val="Times New Roman"/>
        <family val="1"/>
      </rPr>
      <t>3</t>
    </r>
    <r>
      <rPr>
        <sz val="10"/>
        <color indexed="9"/>
        <rFont val="Times New Roman"/>
        <family val="1"/>
      </rPr>
      <t xml:space="preserve"> (tonnes) - 2004</t>
    </r>
  </si>
  <si>
    <t>Zones</t>
  </si>
  <si>
    <t>Type de stations</t>
  </si>
  <si>
    <t xml:space="preserve">Zone Liège </t>
  </si>
  <si>
    <t>Urbain/résidentiel (n=4)</t>
  </si>
  <si>
    <t xml:space="preserve">Zone Charleroi </t>
  </si>
  <si>
    <t>Urbain/résidentiel (n=2)</t>
  </si>
  <si>
    <t>Zone Liège</t>
  </si>
  <si>
    <t>Urbain/industriel (n=1)</t>
  </si>
  <si>
    <t>Zone Charleroi</t>
  </si>
  <si>
    <t>Urbain/industriel (n=3)</t>
  </si>
  <si>
    <t xml:space="preserve">Zone Engis </t>
  </si>
  <si>
    <t>Reste de la Wallonie</t>
  </si>
  <si>
    <t>Suburbain (n=2)</t>
  </si>
  <si>
    <t>Rural (n=7)</t>
  </si>
  <si>
    <t>Valeur limite pour la protection des écosystèmes</t>
  </si>
  <si>
    <r>
      <t>Concentration moyenne annuelle en SO</t>
    </r>
    <r>
      <rPr>
        <vertAlign val="subscript"/>
        <sz val="10"/>
        <color indexed="9"/>
        <rFont val="Times New Roman"/>
        <family val="1"/>
      </rPr>
      <t>2</t>
    </r>
    <r>
      <rPr>
        <sz val="10"/>
        <color indexed="9"/>
        <rFont val="Times New Roman"/>
        <family val="1"/>
      </rPr>
      <t xml:space="preserve"> dans l'air ambiant (µg/m</t>
    </r>
    <r>
      <rPr>
        <vertAlign val="superscript"/>
        <sz val="10"/>
        <color indexed="9"/>
        <rFont val="Times New Roman"/>
        <family val="1"/>
      </rPr>
      <t>3</t>
    </r>
    <r>
      <rPr>
        <sz val="10"/>
        <color indexed="9"/>
        <rFont val="Times New Roman"/>
        <family val="1"/>
      </rPr>
      <t>)</t>
    </r>
  </si>
  <si>
    <t>Urbain/résidentiel (n=1)</t>
  </si>
  <si>
    <t>Suburbain (n=1)</t>
  </si>
  <si>
    <t>Rural (n=2)</t>
  </si>
  <si>
    <t>Objectif 2010 pour la protection de la santé</t>
  </si>
  <si>
    <r>
      <t>Concentration moyenne annuelle en NO</t>
    </r>
    <r>
      <rPr>
        <vertAlign val="subscript"/>
        <sz val="10"/>
        <color indexed="9"/>
        <rFont val="Times New Roman"/>
        <family val="1"/>
      </rPr>
      <t>2</t>
    </r>
    <r>
      <rPr>
        <sz val="10"/>
        <color indexed="9"/>
        <rFont val="Times New Roman"/>
        <family val="1"/>
      </rPr>
      <t xml:space="preserve"> dans l'air ambiant (µg/m</t>
    </r>
    <r>
      <rPr>
        <vertAlign val="superscript"/>
        <sz val="10"/>
        <color indexed="9"/>
        <rFont val="Times New Roman"/>
        <family val="1"/>
      </rPr>
      <t>3</t>
    </r>
    <r>
      <rPr>
        <sz val="10"/>
        <color indexed="9"/>
        <rFont val="Times New Roman"/>
        <family val="1"/>
      </rPr>
      <t>)</t>
    </r>
  </si>
  <si>
    <t>Retombées atmosphériques sous forêts (tonnes)</t>
  </si>
  <si>
    <t>En italique rouge : données interpolées</t>
  </si>
  <si>
    <r>
      <t>S-SO</t>
    </r>
    <r>
      <rPr>
        <vertAlign val="subscript"/>
        <sz val="10"/>
        <color indexed="9"/>
        <rFont val="Times New Roman"/>
        <family val="1"/>
      </rPr>
      <t>2</t>
    </r>
  </si>
  <si>
    <r>
      <t>N- (NO</t>
    </r>
    <r>
      <rPr>
        <vertAlign val="subscript"/>
        <sz val="10"/>
        <color indexed="9"/>
        <rFont val="Times New Roman"/>
        <family val="1"/>
      </rPr>
      <t>x</t>
    </r>
    <r>
      <rPr>
        <sz val="10"/>
        <color indexed="9"/>
        <rFont val="Times New Roman"/>
        <family val="1"/>
      </rPr>
      <t>+NH</t>
    </r>
    <r>
      <rPr>
        <vertAlign val="subscript"/>
        <sz val="10"/>
        <color indexed="9"/>
        <rFont val="Times New Roman"/>
        <family val="1"/>
      </rPr>
      <t>3</t>
    </r>
    <r>
      <rPr>
        <sz val="10"/>
        <color indexed="9"/>
        <rFont val="Times New Roman"/>
        <family val="1"/>
      </rPr>
      <t>)</t>
    </r>
  </si>
  <si>
    <t>Superficies forestières affectées par des dépassements de charge critique</t>
  </si>
  <si>
    <t>Réduction p.r à 1990</t>
  </si>
  <si>
    <t>Superficies de végétation semi-naturelle affectées par des dépassements de charge critique</t>
  </si>
  <si>
    <t>azote acidifiant</t>
  </si>
  <si>
    <t>soufre acidifiant</t>
  </si>
  <si>
    <t>azote eutrophisant</t>
  </si>
  <si>
    <t>% réduction émissions N</t>
  </si>
  <si>
    <t>% réduction émissions S</t>
  </si>
  <si>
    <t>Si respect du plafond 2010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</si>
</sst>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 &quot;_F_-;_-@_-"/>
    <numFmt numFmtId="165" formatCode="_-* #,##0.00\ _F_-;\-* #,##0.00\ _F_-;_-* \-??\ _F_-;_-@_-"/>
    <numFmt numFmtId="166" formatCode="_-* #,##0&quot; F&quot;_-;\-* #,##0&quot; F&quot;_-;_-* &quot;- F&quot;_-;_-@_-"/>
    <numFmt numFmtId="167" formatCode="_-* #,##0.00&quot; F&quot;_-;\-* #,##0.00&quot; F&quot;_-;_-* \-??&quot; F&quot;_-;_-@_-"/>
    <numFmt numFmtId="168" formatCode="#,##0.0"/>
    <numFmt numFmtId="169" formatCode="0.0"/>
    <numFmt numFmtId="170" formatCode="0.0%"/>
  </numFmts>
  <fonts count="1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color indexed="9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9"/>
      <name val="Times New Roman"/>
      <family val="1"/>
    </font>
    <font>
      <i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i/>
      <sz val="9"/>
      <name val="Times New Roman"/>
      <family val="1"/>
    </font>
    <font>
      <sz val="9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center" indent="5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43" fontId="0" fillId="0" borderId="0" applyFill="0" applyBorder="0" applyAlignment="0" applyProtection="0"/>
    <xf numFmtId="165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ill="0" applyBorder="0" applyAlignment="0" applyProtection="0"/>
    <xf numFmtId="167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3" fillId="2" borderId="1" xfId="29" applyFont="1" applyFill="1" applyBorder="1" applyAlignment="1">
      <alignment horizontal="center" vertical="center"/>
      <protection/>
    </xf>
    <xf numFmtId="0" fontId="3" fillId="2" borderId="1" xfId="29" applyFont="1" applyFill="1" applyBorder="1" applyAlignment="1">
      <alignment horizontal="center" vertical="center" wrapText="1"/>
      <protection/>
    </xf>
    <xf numFmtId="0" fontId="2" fillId="0" borderId="0" xfId="29" applyFont="1" applyAlignment="1">
      <alignment horizontal="center"/>
      <protection/>
    </xf>
    <xf numFmtId="0" fontId="3" fillId="2" borderId="2" xfId="29" applyFont="1" applyFill="1" applyBorder="1" applyAlignment="1">
      <alignment horizontal="center" vertical="center"/>
      <protection/>
    </xf>
    <xf numFmtId="0" fontId="2" fillId="0" borderId="2" xfId="29" applyFont="1" applyBorder="1" applyAlignment="1">
      <alignment horizontal="center"/>
      <protection/>
    </xf>
    <xf numFmtId="168" fontId="2" fillId="0" borderId="2" xfId="29" applyNumberFormat="1" applyFont="1" applyBorder="1" applyAlignment="1">
      <alignment horizontal="center"/>
      <protection/>
    </xf>
    <xf numFmtId="0" fontId="3" fillId="3" borderId="3" xfId="29" applyFont="1" applyFill="1" applyBorder="1" applyAlignment="1">
      <alignment horizontal="center" vertical="center" wrapText="1"/>
      <protection/>
    </xf>
    <xf numFmtId="168" fontId="3" fillId="3" borderId="3" xfId="29" applyNumberFormat="1" applyFont="1" applyFill="1" applyBorder="1" applyAlignment="1">
      <alignment horizontal="center" vertical="center"/>
      <protection/>
    </xf>
    <xf numFmtId="0" fontId="5" fillId="0" borderId="0" xfId="29" applyFont="1" applyAlignment="1">
      <alignment horizontal="left"/>
      <protection/>
    </xf>
    <xf numFmtId="0" fontId="5" fillId="0" borderId="0" xfId="29" applyFont="1" applyAlignment="1">
      <alignment horizontal="center"/>
      <protection/>
    </xf>
    <xf numFmtId="0" fontId="2" fillId="0" borderId="0" xfId="29" applyFont="1" applyAlignment="1">
      <alignment horizontal="left"/>
      <protection/>
    </xf>
    <xf numFmtId="0" fontId="3" fillId="2" borderId="4" xfId="28" applyFont="1" applyFill="1" applyBorder="1" applyAlignment="1">
      <alignment horizontal="center"/>
      <protection/>
    </xf>
    <xf numFmtId="0" fontId="3" fillId="2" borderId="5" xfId="28" applyFont="1" applyFill="1" applyBorder="1" applyAlignment="1">
      <alignment horizontal="center"/>
      <protection/>
    </xf>
    <xf numFmtId="0" fontId="2" fillId="0" borderId="0" xfId="31" applyFont="1">
      <alignment/>
      <protection/>
    </xf>
    <xf numFmtId="0" fontId="2" fillId="0" borderId="2" xfId="28" applyFont="1" applyBorder="1">
      <alignment/>
      <protection/>
    </xf>
    <xf numFmtId="168" fontId="2" fillId="0" borderId="6" xfId="28" applyNumberFormat="1" applyFont="1" applyBorder="1" applyAlignment="1">
      <alignment horizontal="center"/>
      <protection/>
    </xf>
    <xf numFmtId="0" fontId="2" fillId="0" borderId="3" xfId="28" applyFont="1" applyBorder="1">
      <alignment/>
      <protection/>
    </xf>
    <xf numFmtId="168" fontId="2" fillId="0" borderId="7" xfId="28" applyNumberFormat="1" applyFont="1" applyBorder="1" applyAlignment="1">
      <alignment horizontal="center"/>
      <protection/>
    </xf>
    <xf numFmtId="0" fontId="3" fillId="2" borderId="0" xfId="28" applyFont="1" applyFill="1" applyAlignment="1">
      <alignment horizontal="left"/>
      <protection/>
    </xf>
    <xf numFmtId="168" fontId="3" fillId="2" borderId="0" xfId="28" applyNumberFormat="1" applyFont="1" applyFill="1" applyAlignment="1">
      <alignment horizontal="center"/>
      <protection/>
    </xf>
    <xf numFmtId="0" fontId="3" fillId="3" borderId="1" xfId="29" applyFont="1" applyFill="1" applyBorder="1" applyAlignment="1">
      <alignment horizontal="center" vertical="center"/>
      <protection/>
    </xf>
    <xf numFmtId="2" fontId="2" fillId="0" borderId="2" xfId="29" applyNumberFormat="1" applyFont="1" applyBorder="1" applyAlignment="1">
      <alignment horizontal="center"/>
      <protection/>
    </xf>
    <xf numFmtId="168" fontId="2" fillId="0" borderId="2" xfId="28" applyNumberFormat="1" applyFont="1" applyBorder="1" applyAlignment="1">
      <alignment horizontal="center"/>
      <protection/>
    </xf>
    <xf numFmtId="168" fontId="3" fillId="3" borderId="2" xfId="28" applyNumberFormat="1" applyFont="1" applyFill="1" applyBorder="1" applyAlignment="1">
      <alignment horizontal="center"/>
      <protection/>
    </xf>
    <xf numFmtId="3" fontId="2" fillId="0" borderId="2" xfId="29" applyNumberFormat="1" applyFont="1" applyBorder="1" applyAlignment="1">
      <alignment horizontal="center"/>
      <protection/>
    </xf>
    <xf numFmtId="1" fontId="2" fillId="0" borderId="2" xfId="29" applyNumberFormat="1" applyFont="1" applyBorder="1" applyAlignment="1">
      <alignment horizontal="center"/>
      <protection/>
    </xf>
    <xf numFmtId="168" fontId="3" fillId="3" borderId="2" xfId="29" applyNumberFormat="1" applyFont="1" applyFill="1" applyBorder="1" applyAlignment="1">
      <alignment horizontal="center"/>
      <protection/>
    </xf>
    <xf numFmtId="0" fontId="3" fillId="2" borderId="3" xfId="29" applyFont="1" applyFill="1" applyBorder="1" applyAlignment="1">
      <alignment horizontal="center"/>
      <protection/>
    </xf>
    <xf numFmtId="168" fontId="3" fillId="2" borderId="3" xfId="29" applyNumberFormat="1" applyFont="1" applyFill="1" applyBorder="1" applyAlignment="1">
      <alignment horizontal="center"/>
      <protection/>
    </xf>
    <xf numFmtId="168" fontId="3" fillId="3" borderId="3" xfId="29" applyNumberFormat="1" applyFont="1" applyFill="1" applyBorder="1" applyAlignment="1">
      <alignment horizontal="center"/>
      <protection/>
    </xf>
    <xf numFmtId="3" fontId="3" fillId="3" borderId="3" xfId="29" applyNumberFormat="1" applyFont="1" applyFill="1" applyBorder="1" applyAlignment="1">
      <alignment horizontal="center" vertical="center"/>
      <protection/>
    </xf>
    <xf numFmtId="2" fontId="5" fillId="0" borderId="0" xfId="29" applyNumberFormat="1" applyFont="1" applyAlignment="1">
      <alignment horizontal="center"/>
      <protection/>
    </xf>
    <xf numFmtId="0" fontId="2" fillId="0" borderId="0" xfId="29" applyFont="1" applyFill="1" applyBorder="1" applyAlignment="1">
      <alignment horizontal="center"/>
      <protection/>
    </xf>
    <xf numFmtId="0" fontId="2" fillId="0" borderId="0" xfId="29" applyFont="1">
      <alignment/>
      <protection/>
    </xf>
    <xf numFmtId="169" fontId="2" fillId="0" borderId="0" xfId="29" applyNumberFormat="1" applyFont="1">
      <alignment/>
      <protection/>
    </xf>
    <xf numFmtId="2" fontId="2" fillId="0" borderId="0" xfId="29" applyNumberFormat="1" applyFont="1">
      <alignment/>
      <protection/>
    </xf>
    <xf numFmtId="2" fontId="2" fillId="0" borderId="2" xfId="29" applyNumberFormat="1" applyFont="1" applyBorder="1">
      <alignment/>
      <protection/>
    </xf>
    <xf numFmtId="1" fontId="2" fillId="0" borderId="2" xfId="29" applyNumberFormat="1" applyFont="1" applyBorder="1" applyAlignment="1">
      <alignment horizontal="left"/>
      <protection/>
    </xf>
    <xf numFmtId="0" fontId="2" fillId="0" borderId="2" xfId="29" applyFont="1" applyBorder="1">
      <alignment/>
      <protection/>
    </xf>
    <xf numFmtId="0" fontId="3" fillId="2" borderId="3" xfId="29" applyFont="1" applyFill="1" applyBorder="1">
      <alignment/>
      <protection/>
    </xf>
    <xf numFmtId="0" fontId="2" fillId="0" borderId="0" xfId="29" applyFont="1" applyBorder="1" applyAlignment="1">
      <alignment horizontal="center"/>
      <protection/>
    </xf>
    <xf numFmtId="2" fontId="2" fillId="0" borderId="0" xfId="29" applyNumberFormat="1" applyFont="1" applyAlignment="1">
      <alignment horizontal="center"/>
      <protection/>
    </xf>
    <xf numFmtId="0" fontId="3" fillId="2" borderId="0" xfId="29" applyFont="1" applyFill="1" applyBorder="1" applyAlignment="1">
      <alignment horizontal="center" vertical="center"/>
      <protection/>
    </xf>
    <xf numFmtId="0" fontId="3" fillId="2" borderId="0" xfId="29" applyFont="1" applyFill="1" applyAlignment="1">
      <alignment horizontal="center" vertical="center"/>
      <protection/>
    </xf>
    <xf numFmtId="0" fontId="3" fillId="2" borderId="0" xfId="29" applyFont="1" applyFill="1" applyAlignment="1">
      <alignment horizontal="center" vertical="center" wrapText="1"/>
      <protection/>
    </xf>
    <xf numFmtId="0" fontId="3" fillId="3" borderId="0" xfId="29" applyFont="1" applyFill="1" applyBorder="1" applyAlignment="1">
      <alignment horizontal="center" vertical="center"/>
      <protection/>
    </xf>
    <xf numFmtId="0" fontId="3" fillId="2" borderId="2" xfId="29" applyFont="1" applyFill="1" applyBorder="1" applyAlignment="1">
      <alignment horizontal="center"/>
      <protection/>
    </xf>
    <xf numFmtId="168" fontId="2" fillId="0" borderId="0" xfId="28" applyNumberFormat="1" applyFont="1" applyAlignment="1">
      <alignment horizontal="center"/>
      <protection/>
    </xf>
    <xf numFmtId="168" fontId="3" fillId="3" borderId="0" xfId="28" applyNumberFormat="1" applyFont="1" applyFill="1" applyAlignment="1">
      <alignment horizontal="center"/>
      <protection/>
    </xf>
    <xf numFmtId="1" fontId="2" fillId="0" borderId="0" xfId="29" applyNumberFormat="1" applyFont="1" applyAlignment="1">
      <alignment horizontal="left"/>
      <protection/>
    </xf>
    <xf numFmtId="168" fontId="2" fillId="0" borderId="0" xfId="29" applyNumberFormat="1" applyFont="1" applyAlignment="1">
      <alignment horizontal="center"/>
      <protection/>
    </xf>
    <xf numFmtId="168" fontId="3" fillId="3" borderId="0" xfId="29" applyNumberFormat="1" applyFont="1" applyFill="1" applyAlignment="1">
      <alignment horizontal="center"/>
      <protection/>
    </xf>
    <xf numFmtId="0" fontId="3" fillId="2" borderId="0" xfId="29" applyFont="1" applyFill="1">
      <alignment/>
      <protection/>
    </xf>
    <xf numFmtId="168" fontId="3" fillId="2" borderId="0" xfId="29" applyNumberFormat="1" applyFont="1" applyFill="1" applyAlignment="1">
      <alignment horizontal="center"/>
      <protection/>
    </xf>
    <xf numFmtId="0" fontId="2" fillId="0" borderId="0" xfId="32" applyFont="1" applyAlignment="1">
      <alignment horizontal="center"/>
      <protection/>
    </xf>
    <xf numFmtId="2" fontId="3" fillId="2" borderId="4" xfId="32" applyNumberFormat="1" applyFont="1" applyFill="1" applyBorder="1" applyAlignment="1">
      <alignment horizontal="left"/>
      <protection/>
    </xf>
    <xf numFmtId="2" fontId="3" fillId="2" borderId="4" xfId="32" applyNumberFormat="1" applyFont="1" applyFill="1" applyBorder="1" applyAlignment="1">
      <alignment horizontal="center"/>
      <protection/>
    </xf>
    <xf numFmtId="1" fontId="3" fillId="2" borderId="4" xfId="32" applyNumberFormat="1" applyFont="1" applyFill="1" applyBorder="1" applyAlignment="1">
      <alignment horizontal="center"/>
      <protection/>
    </xf>
    <xf numFmtId="2" fontId="2" fillId="0" borderId="2" xfId="32" applyNumberFormat="1" applyFont="1" applyFill="1" applyBorder="1" applyAlignment="1">
      <alignment horizontal="left"/>
      <protection/>
    </xf>
    <xf numFmtId="2" fontId="2" fillId="0" borderId="2" xfId="32" applyNumberFormat="1" applyFont="1" applyFill="1" applyBorder="1" applyAlignment="1">
      <alignment horizontal="center"/>
      <protection/>
    </xf>
    <xf numFmtId="2" fontId="2" fillId="0" borderId="3" xfId="32" applyNumberFormat="1" applyFont="1" applyFill="1" applyBorder="1" applyAlignment="1">
      <alignment horizontal="left"/>
      <protection/>
    </xf>
    <xf numFmtId="2" fontId="2" fillId="0" borderId="3" xfId="32" applyNumberFormat="1" applyFont="1" applyFill="1" applyBorder="1" applyAlignment="1">
      <alignment horizontal="center"/>
      <protection/>
    </xf>
    <xf numFmtId="2" fontId="3" fillId="3" borderId="3" xfId="32" applyNumberFormat="1" applyFont="1" applyFill="1" applyBorder="1" applyAlignment="1">
      <alignment horizontal="left"/>
      <protection/>
    </xf>
    <xf numFmtId="2" fontId="3" fillId="3" borderId="3" xfId="32" applyNumberFormat="1" applyFont="1" applyFill="1" applyBorder="1" applyAlignment="1">
      <alignment horizontal="center"/>
      <protection/>
    </xf>
    <xf numFmtId="1" fontId="3" fillId="3" borderId="3" xfId="32" applyNumberFormat="1" applyFont="1" applyFill="1" applyBorder="1" applyAlignment="1">
      <alignment horizontal="center"/>
      <protection/>
    </xf>
    <xf numFmtId="2" fontId="2" fillId="0" borderId="0" xfId="32" applyNumberFormat="1" applyFont="1" applyBorder="1" applyAlignment="1">
      <alignment horizontal="center"/>
      <protection/>
    </xf>
    <xf numFmtId="1" fontId="2" fillId="0" borderId="0" xfId="32" applyNumberFormat="1" applyFont="1" applyBorder="1" applyAlignment="1">
      <alignment horizontal="center"/>
      <protection/>
    </xf>
    <xf numFmtId="2" fontId="2" fillId="0" borderId="0" xfId="32" applyNumberFormat="1" applyFont="1" applyAlignment="1">
      <alignment horizontal="center"/>
      <protection/>
    </xf>
    <xf numFmtId="1" fontId="2" fillId="0" borderId="0" xfId="32" applyNumberFormat="1" applyFont="1" applyFill="1" applyBorder="1" applyAlignment="1">
      <alignment horizontal="center"/>
      <protection/>
    </xf>
    <xf numFmtId="0" fontId="2" fillId="0" borderId="0" xfId="32" applyFont="1" applyBorder="1" applyAlignment="1">
      <alignment horizontal="center"/>
      <protection/>
    </xf>
    <xf numFmtId="0" fontId="2" fillId="0" borderId="0" xfId="30">
      <alignment/>
      <protection/>
    </xf>
    <xf numFmtId="0" fontId="3" fillId="3" borderId="2" xfId="30" applyFont="1" applyFill="1" applyBorder="1" applyAlignment="1">
      <alignment horizontal="center"/>
      <protection/>
    </xf>
    <xf numFmtId="0" fontId="2" fillId="0" borderId="2" xfId="30" applyBorder="1" applyAlignment="1">
      <alignment horizontal="center"/>
      <protection/>
    </xf>
    <xf numFmtId="3" fontId="2" fillId="0" borderId="2" xfId="30" applyNumberFormat="1" applyBorder="1" applyAlignment="1">
      <alignment horizontal="center"/>
      <protection/>
    </xf>
    <xf numFmtId="3" fontId="7" fillId="0" borderId="2" xfId="30" applyNumberFormat="1" applyFont="1" applyBorder="1" applyAlignment="1">
      <alignment horizontal="center"/>
      <protection/>
    </xf>
    <xf numFmtId="0" fontId="2" fillId="0" borderId="3" xfId="30" applyBorder="1" applyAlignment="1">
      <alignment horizontal="center"/>
      <protection/>
    </xf>
    <xf numFmtId="3" fontId="2" fillId="0" borderId="3" xfId="30" applyNumberFormat="1" applyBorder="1" applyAlignment="1">
      <alignment horizontal="center"/>
      <protection/>
    </xf>
    <xf numFmtId="0" fontId="2" fillId="0" borderId="0" xfId="30" applyAlignment="1">
      <alignment horizontal="center"/>
      <protection/>
    </xf>
    <xf numFmtId="0" fontId="2" fillId="0" borderId="0" xfId="30" applyFont="1" applyBorder="1">
      <alignment/>
      <protection/>
    </xf>
    <xf numFmtId="0" fontId="3" fillId="2" borderId="2" xfId="30" applyFont="1" applyFill="1" applyBorder="1" applyAlignment="1">
      <alignment horizontal="center" vertical="center" wrapText="1"/>
      <protection/>
    </xf>
    <xf numFmtId="0" fontId="3" fillId="3" borderId="2" xfId="30" applyFont="1" applyFill="1" applyBorder="1" applyAlignment="1">
      <alignment horizontal="center" vertical="center" wrapText="1"/>
      <protection/>
    </xf>
    <xf numFmtId="0" fontId="2" fillId="0" borderId="0" xfId="30" applyFont="1" applyBorder="1" applyAlignment="1">
      <alignment horizontal="center" vertical="center" wrapText="1"/>
      <protection/>
    </xf>
    <xf numFmtId="0" fontId="3" fillId="4" borderId="2" xfId="30" applyFont="1" applyFill="1" applyBorder="1" applyAlignment="1">
      <alignment horizontal="center" vertical="center" wrapText="1"/>
      <protection/>
    </xf>
    <xf numFmtId="0" fontId="9" fillId="0" borderId="2" xfId="33" applyFont="1" applyBorder="1" applyAlignment="1">
      <alignment horizontal="center"/>
      <protection/>
    </xf>
    <xf numFmtId="170" fontId="2" fillId="0" borderId="2" xfId="30" applyNumberFormat="1" applyFont="1" applyBorder="1" applyAlignment="1">
      <alignment horizontal="center"/>
      <protection/>
    </xf>
    <xf numFmtId="0" fontId="2" fillId="0" borderId="2" xfId="30" applyFont="1" applyBorder="1" applyAlignment="1">
      <alignment horizontal="center"/>
      <protection/>
    </xf>
    <xf numFmtId="0" fontId="9" fillId="0" borderId="3" xfId="33" applyFont="1" applyBorder="1" applyAlignment="1">
      <alignment horizontal="center"/>
      <protection/>
    </xf>
    <xf numFmtId="170" fontId="2" fillId="0" borderId="3" xfId="30" applyNumberFormat="1" applyFont="1" applyBorder="1" applyAlignment="1">
      <alignment horizontal="center"/>
      <protection/>
    </xf>
    <xf numFmtId="10" fontId="2" fillId="0" borderId="2" xfId="30" applyNumberFormat="1" applyFont="1" applyBorder="1" applyAlignment="1">
      <alignment horizontal="center"/>
      <protection/>
    </xf>
    <xf numFmtId="10" fontId="2" fillId="0" borderId="2" xfId="30" applyNumberFormat="1" applyFont="1" applyBorder="1">
      <alignment/>
      <protection/>
    </xf>
    <xf numFmtId="0" fontId="10" fillId="5" borderId="3" xfId="33" applyFont="1" applyFill="1" applyBorder="1" applyAlignment="1">
      <alignment horizontal="center" vertical="center" wrapText="1"/>
      <protection/>
    </xf>
    <xf numFmtId="170" fontId="3" fillId="5" borderId="3" xfId="30" applyNumberFormat="1" applyFont="1" applyFill="1" applyBorder="1" applyAlignment="1">
      <alignment horizontal="center" vertical="center"/>
      <protection/>
    </xf>
    <xf numFmtId="0" fontId="10" fillId="5" borderId="4" xfId="33" applyFont="1" applyFill="1" applyBorder="1" applyAlignment="1">
      <alignment horizontal="center" vertical="center" wrapText="1"/>
      <protection/>
    </xf>
    <xf numFmtId="10" fontId="3" fillId="5" borderId="4" xfId="30" applyNumberFormat="1" applyFont="1" applyFill="1" applyBorder="1" applyAlignment="1">
      <alignment horizontal="center" vertical="center"/>
      <protection/>
    </xf>
    <xf numFmtId="0" fontId="2" fillId="0" borderId="0" xfId="30" applyFont="1" applyBorder="1" applyAlignment="1">
      <alignment horizontal="center"/>
      <protection/>
    </xf>
    <xf numFmtId="0" fontId="3" fillId="2" borderId="1" xfId="29" applyFont="1" applyFill="1" applyBorder="1" applyAlignment="1">
      <alignment horizontal="center" vertical="center" wrapText="1"/>
      <protection/>
    </xf>
    <xf numFmtId="0" fontId="3" fillId="2" borderId="8" xfId="32" applyFont="1" applyFill="1" applyBorder="1" applyAlignment="1">
      <alignment horizontal="center"/>
      <protection/>
    </xf>
    <xf numFmtId="0" fontId="3" fillId="2" borderId="1" xfId="30" applyFont="1" applyFill="1" applyBorder="1" applyAlignment="1">
      <alignment horizontal="center"/>
      <protection/>
    </xf>
    <xf numFmtId="0" fontId="8" fillId="0" borderId="4" xfId="30" applyFont="1" applyFill="1" applyBorder="1">
      <alignment/>
      <protection/>
    </xf>
    <xf numFmtId="0" fontId="3" fillId="2" borderId="4" xfId="30" applyFont="1" applyFill="1" applyBorder="1" applyAlignment="1">
      <alignment horizontal="left"/>
      <protection/>
    </xf>
    <xf numFmtId="0" fontId="3" fillId="3" borderId="4" xfId="30" applyFont="1" applyFill="1" applyBorder="1" applyAlignment="1">
      <alignment horizontal="center"/>
      <protection/>
    </xf>
    <xf numFmtId="0" fontId="3" fillId="4" borderId="4" xfId="30" applyFont="1" applyFill="1" applyBorder="1" applyAlignment="1">
      <alignment/>
      <protection/>
    </xf>
  </cellXfs>
  <cellStyles count="22">
    <cellStyle name="Normal" xfId="0"/>
    <cellStyle name="5x indented GHG Textfiels" xfId="15"/>
    <cellStyle name="Comma" xfId="16"/>
    <cellStyle name="Comma [0]" xfId="17"/>
    <cellStyle name="Milliers [0]_AIR_03_src2006" xfId="18"/>
    <cellStyle name="Milliers [0]_air1_2005" xfId="19"/>
    <cellStyle name="Milliers_AIR_03_src2006" xfId="20"/>
    <cellStyle name="Milliers_air1_2005" xfId="21"/>
    <cellStyle name="Currency" xfId="22"/>
    <cellStyle name="Currency [0]" xfId="23"/>
    <cellStyle name="Monétaire [0]_AIR_03_src2006" xfId="24"/>
    <cellStyle name="Monétaire [0]_air1_2005" xfId="25"/>
    <cellStyle name="Monétaire_AIR_03_src2006" xfId="26"/>
    <cellStyle name="Monétaire_air1_2005" xfId="27"/>
    <cellStyle name="Normal_AIR_03_src2006" xfId="28"/>
    <cellStyle name="Normal_air2_2005" xfId="29"/>
    <cellStyle name="Normal_données AIR3_retombées" xfId="30"/>
    <cellStyle name="Normal_Et envir-Vincent Brahy 90-2003 28 août2006_corr" xfId="31"/>
    <cellStyle name="Normal_Figures_AIR3_concentration acidifiants_REEW2006" xfId="32"/>
    <cellStyle name="Normal_SurfaceD_passement_Emep_celine" xfId="33"/>
    <cellStyle name="Percent" xfId="34"/>
    <cellStyle name="Pourcentage_AIR_03_src2006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323850</xdr:rowOff>
    </xdr:from>
    <xdr:to>
      <xdr:col>10</xdr:col>
      <xdr:colOff>47625</xdr:colOff>
      <xdr:row>23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85775"/>
          <a:ext cx="2705100" cy="386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</xdr:row>
      <xdr:rowOff>0</xdr:rowOff>
    </xdr:from>
    <xdr:to>
      <xdr:col>8</xdr:col>
      <xdr:colOff>504825</xdr:colOff>
      <xdr:row>34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1925"/>
          <a:ext cx="2962275" cy="549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38100</xdr:rowOff>
    </xdr:from>
    <xdr:to>
      <xdr:col>10</xdr:col>
      <xdr:colOff>866775</xdr:colOff>
      <xdr:row>15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00050" y="2371725"/>
          <a:ext cx="8801100" cy="533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Les aspects méthodologiques et l'ensemble des données sont disponibles dans le rapport de convention : SITEREM, CELINE et ISSeP. 2006. </a:t>
          </a:r>
          <a:r>
            <a:rPr lang="en-US" cap="none" sz="900" b="0" i="1" u="none" baseline="0">
              <a:latin typeface="Times New Roman"/>
              <a:ea typeface="Times New Roman"/>
              <a:cs typeface="Times New Roman"/>
            </a:rPr>
            <a:t>Analyse spatio-temporelle du dépassement des charges critiques en polluants acidifiants en Région wallonne. Analyse selon le type d’écosystème et mise en relation avec les quantités émises de substances acidifiantes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. Rapport final de Convention MRW-DGRNE. 193 p. Ce rapport est disponible en ligne : </a:t>
          </a:r>
          <a:r>
            <a:rPr lang="en-US" cap="none" sz="9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http://environnement.wallonie.be/eew/études/charges_critiques.pdf</a:t>
          </a:r>
        </a:p>
      </xdr:txBody>
    </xdr:sp>
    <xdr:clientData/>
  </xdr:twoCellAnchor>
  <xdr:twoCellAnchor>
    <xdr:from>
      <xdr:col>1</xdr:col>
      <xdr:colOff>0</xdr:colOff>
      <xdr:row>15</xdr:row>
      <xdr:rowOff>161925</xdr:rowOff>
    </xdr:from>
    <xdr:to>
      <xdr:col>7</xdr:col>
      <xdr:colOff>285750</xdr:colOff>
      <xdr:row>39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981325"/>
          <a:ext cx="5715000" cy="381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</xdr:col>
      <xdr:colOff>762000</xdr:colOff>
      <xdr:row>35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124075"/>
          <a:ext cx="2143125" cy="3581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11</xdr:col>
      <xdr:colOff>523875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295400"/>
          <a:ext cx="5286375" cy="3743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152400</xdr:rowOff>
    </xdr:from>
    <xdr:to>
      <xdr:col>2</xdr:col>
      <xdr:colOff>771525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14550"/>
          <a:ext cx="2152650" cy="3619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1038225</xdr:colOff>
      <xdr:row>7</xdr:row>
      <xdr:rowOff>0</xdr:rowOff>
    </xdr:from>
    <xdr:to>
      <xdr:col>11</xdr:col>
      <xdr:colOff>523875</xdr:colOff>
      <xdr:row>29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343025"/>
          <a:ext cx="5600700" cy="3743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</xdr:col>
      <xdr:colOff>790575</xdr:colOff>
      <xdr:row>34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24075"/>
          <a:ext cx="2171700" cy="3419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11</xdr:col>
      <xdr:colOff>752475</xdr:colOff>
      <xdr:row>29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457325"/>
          <a:ext cx="5581650" cy="385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12</xdr:row>
      <xdr:rowOff>0</xdr:rowOff>
    </xdr:from>
    <xdr:to>
      <xdr:col>6</xdr:col>
      <xdr:colOff>390525</xdr:colOff>
      <xdr:row>33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90725"/>
          <a:ext cx="5562600" cy="3457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6</xdr:col>
      <xdr:colOff>485775</xdr:colOff>
      <xdr:row>34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990725"/>
          <a:ext cx="5591175" cy="3676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31">
    <pageSetUpPr fitToPage="1"/>
  </sheetPr>
  <dimension ref="B2:F32"/>
  <sheetViews>
    <sheetView tabSelected="1" workbookViewId="0" topLeftCell="A1">
      <selection activeCell="F36" sqref="F36"/>
    </sheetView>
  </sheetViews>
  <sheetFormatPr defaultColWidth="11.421875" defaultRowHeight="12.75"/>
  <cols>
    <col min="1" max="1" width="4.8515625" style="3" customWidth="1"/>
    <col min="2" max="2" width="9.7109375" style="3" customWidth="1"/>
    <col min="3" max="5" width="11.421875" style="3" customWidth="1"/>
    <col min="6" max="6" width="14.7109375" style="3" customWidth="1"/>
    <col min="7" max="16384" width="11.421875" style="3" customWidth="1"/>
  </cols>
  <sheetData>
    <row r="2" spans="2:6" ht="39" customHeight="1">
      <c r="B2" s="1" t="s">
        <v>0</v>
      </c>
      <c r="C2" s="1" t="s">
        <v>5</v>
      </c>
      <c r="D2" s="1" t="s">
        <v>6</v>
      </c>
      <c r="E2" s="1" t="s">
        <v>7</v>
      </c>
      <c r="F2" s="2" t="s">
        <v>1</v>
      </c>
    </row>
    <row r="3" spans="2:6" ht="12.75">
      <c r="B3" s="4"/>
      <c r="C3" s="4" t="s">
        <v>2</v>
      </c>
      <c r="D3" s="4" t="s">
        <v>3</v>
      </c>
      <c r="E3" s="4" t="s">
        <v>3</v>
      </c>
      <c r="F3" s="4" t="s">
        <v>3</v>
      </c>
    </row>
    <row r="4" spans="2:6" ht="12.75">
      <c r="B4" s="5">
        <v>1990</v>
      </c>
      <c r="C4" s="6">
        <v>3283.0832920000003</v>
      </c>
      <c r="D4" s="6">
        <v>3328.0152920000005</v>
      </c>
      <c r="E4" s="6">
        <v>1683.547488</v>
      </c>
      <c r="F4" s="6">
        <v>4313.4858</v>
      </c>
    </row>
    <row r="5" spans="2:6" ht="12.75">
      <c r="B5" s="5">
        <v>1991</v>
      </c>
      <c r="C5" s="6">
        <v>3353.605009</v>
      </c>
      <c r="D5" s="6">
        <v>3371.579995</v>
      </c>
      <c r="E5" s="6">
        <v>1646.9603639999998</v>
      </c>
      <c r="F5" s="6">
        <v>4313.4858</v>
      </c>
    </row>
    <row r="6" spans="2:6" ht="12.75">
      <c r="B6" s="5">
        <v>1992</v>
      </c>
      <c r="C6" s="6">
        <v>3223.621743</v>
      </c>
      <c r="D6" s="6">
        <v>3361.359512</v>
      </c>
      <c r="E6" s="6">
        <v>1604.634948</v>
      </c>
      <c r="F6" s="6">
        <v>4313.4858</v>
      </c>
    </row>
    <row r="7" spans="2:6" ht="12.75">
      <c r="B7" s="5">
        <v>1993</v>
      </c>
      <c r="C7" s="6">
        <v>2926.1975620000003</v>
      </c>
      <c r="D7" s="6">
        <v>3171.1813630000006</v>
      </c>
      <c r="E7" s="6">
        <v>1592.121132</v>
      </c>
      <c r="F7" s="6">
        <v>4313.4858</v>
      </c>
    </row>
    <row r="8" spans="2:6" ht="12.75">
      <c r="B8" s="5">
        <v>1994</v>
      </c>
      <c r="C8" s="6">
        <v>2523.433857</v>
      </c>
      <c r="D8" s="6">
        <v>3329.014794</v>
      </c>
      <c r="E8" s="6">
        <v>1611.398712</v>
      </c>
      <c r="F8" s="6">
        <v>4313.4858</v>
      </c>
    </row>
    <row r="9" spans="2:6" ht="12.75">
      <c r="B9" s="5">
        <v>1995</v>
      </c>
      <c r="C9" s="6">
        <v>2210.7540559999998</v>
      </c>
      <c r="D9" s="6">
        <v>3265.185546</v>
      </c>
      <c r="E9" s="6">
        <v>1613.6995559999998</v>
      </c>
      <c r="F9" s="6">
        <v>4313.4858</v>
      </c>
    </row>
    <row r="10" spans="2:6" ht="12.75">
      <c r="B10" s="5">
        <v>1996</v>
      </c>
      <c r="C10" s="6">
        <v>2031.778778</v>
      </c>
      <c r="D10" s="6">
        <v>2943.960229</v>
      </c>
      <c r="E10" s="6">
        <v>1632.883056</v>
      </c>
      <c r="F10" s="6">
        <v>4313.4858</v>
      </c>
    </row>
    <row r="11" spans="2:6" ht="12.75">
      <c r="B11" s="5">
        <v>1997</v>
      </c>
      <c r="C11" s="6">
        <v>1908.597941</v>
      </c>
      <c r="D11" s="6">
        <v>2981.012979</v>
      </c>
      <c r="E11" s="6">
        <v>1621.016628</v>
      </c>
      <c r="F11" s="6">
        <v>4313.4858</v>
      </c>
    </row>
    <row r="12" spans="2:6" ht="12.75">
      <c r="B12" s="5">
        <v>1998</v>
      </c>
      <c r="C12" s="6">
        <v>1868.902968</v>
      </c>
      <c r="D12" s="6">
        <v>2993.518906</v>
      </c>
      <c r="E12" s="6">
        <v>1614.052356</v>
      </c>
      <c r="F12" s="6">
        <v>4313.4858</v>
      </c>
    </row>
    <row r="13" spans="2:6" ht="12.75">
      <c r="B13" s="5">
        <v>1999</v>
      </c>
      <c r="C13" s="6">
        <v>1674.426052</v>
      </c>
      <c r="D13" s="6">
        <v>2776.393697</v>
      </c>
      <c r="E13" s="6">
        <v>1644.51546</v>
      </c>
      <c r="F13" s="6">
        <v>4313.4858</v>
      </c>
    </row>
    <row r="14" spans="2:6" ht="12.75">
      <c r="B14" s="5">
        <v>2000</v>
      </c>
      <c r="C14" s="6">
        <v>1664.6638950000001</v>
      </c>
      <c r="D14" s="6">
        <v>2941.106679</v>
      </c>
      <c r="E14" s="6">
        <v>1623.869604</v>
      </c>
      <c r="F14" s="6">
        <v>4313.4858</v>
      </c>
    </row>
    <row r="15" spans="2:6" ht="12.75">
      <c r="B15" s="5">
        <v>2001</v>
      </c>
      <c r="C15" s="6">
        <v>1645.351482</v>
      </c>
      <c r="D15" s="6">
        <v>2780.509536</v>
      </c>
      <c r="E15" s="6">
        <v>1641.253824</v>
      </c>
      <c r="F15" s="6">
        <v>4313.4858</v>
      </c>
    </row>
    <row r="16" spans="2:6" ht="12.75">
      <c r="B16" s="5">
        <v>2002</v>
      </c>
      <c r="C16" s="6">
        <v>1579.681578</v>
      </c>
      <c r="D16" s="6">
        <v>2621.476095</v>
      </c>
      <c r="E16" s="6">
        <v>1598.743188</v>
      </c>
      <c r="F16" s="6">
        <v>4313.4858</v>
      </c>
    </row>
    <row r="17" spans="2:6" ht="12.75">
      <c r="B17" s="5">
        <v>2003</v>
      </c>
      <c r="C17" s="6">
        <v>1598.4252700000002</v>
      </c>
      <c r="D17" s="6">
        <v>2606.6970929999998</v>
      </c>
      <c r="E17" s="6">
        <v>1568.382984</v>
      </c>
      <c r="F17" s="6">
        <v>4313.4858</v>
      </c>
    </row>
    <row r="18" spans="2:6" ht="12.75">
      <c r="B18" s="5">
        <v>2004</v>
      </c>
      <c r="C18" s="6">
        <v>1468.507734</v>
      </c>
      <c r="D18" s="6">
        <v>2668.5939559999997</v>
      </c>
      <c r="E18" s="6">
        <v>1562.510628</v>
      </c>
      <c r="F18" s="6">
        <v>4313.4858</v>
      </c>
    </row>
    <row r="19" spans="2:6" ht="12.75">
      <c r="B19" s="5">
        <v>2005</v>
      </c>
      <c r="C19" s="6"/>
      <c r="D19" s="6"/>
      <c r="E19" s="6"/>
      <c r="F19" s="6">
        <v>4313.4858</v>
      </c>
    </row>
    <row r="20" spans="2:6" ht="12.75">
      <c r="B20" s="5">
        <v>2006</v>
      </c>
      <c r="C20" s="6"/>
      <c r="D20" s="6"/>
      <c r="E20" s="6"/>
      <c r="F20" s="6">
        <v>4313.4858</v>
      </c>
    </row>
    <row r="21" spans="2:6" ht="12.75">
      <c r="B21" s="5">
        <v>2007</v>
      </c>
      <c r="C21" s="6"/>
      <c r="D21" s="6"/>
      <c r="E21" s="6"/>
      <c r="F21" s="6">
        <v>4313.4858</v>
      </c>
    </row>
    <row r="22" spans="2:6" ht="12.75">
      <c r="B22" s="5">
        <v>2008</v>
      </c>
      <c r="C22" s="6"/>
      <c r="D22" s="6"/>
      <c r="E22" s="6"/>
      <c r="F22" s="6">
        <v>4313.4858</v>
      </c>
    </row>
    <row r="23" spans="2:6" ht="12.75">
      <c r="B23" s="5">
        <v>2009</v>
      </c>
      <c r="C23" s="6"/>
      <c r="D23" s="6"/>
      <c r="E23" s="6"/>
      <c r="F23" s="6">
        <v>4313.4858</v>
      </c>
    </row>
    <row r="24" spans="2:6" ht="25.5">
      <c r="B24" s="7" t="s">
        <v>4</v>
      </c>
      <c r="C24" s="8">
        <v>1175.4402</v>
      </c>
      <c r="D24" s="8">
        <v>2086.6937000000003</v>
      </c>
      <c r="E24" s="8">
        <v>1617.4116</v>
      </c>
      <c r="F24" s="8">
        <v>4313.4858</v>
      </c>
    </row>
    <row r="25" spans="2:5" ht="12.75">
      <c r="B25" s="9"/>
      <c r="C25" s="10"/>
      <c r="D25" s="10"/>
      <c r="E25" s="10"/>
    </row>
    <row r="27" ht="12.75">
      <c r="B27" s="11"/>
    </row>
    <row r="28" ht="12.75">
      <c r="B28" s="11"/>
    </row>
    <row r="29" spans="2:5" ht="12.75">
      <c r="B29" s="9"/>
      <c r="C29" s="10"/>
      <c r="D29" s="10"/>
      <c r="E29" s="10"/>
    </row>
    <row r="30" ht="12.75">
      <c r="B30" s="11"/>
    </row>
    <row r="31" ht="12.75">
      <c r="B31" s="11"/>
    </row>
    <row r="32" spans="2:5" ht="12.75">
      <c r="B32" s="9"/>
      <c r="C32" s="10"/>
      <c r="D32" s="10"/>
      <c r="E32" s="10"/>
    </row>
  </sheetData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"/>
  <dimension ref="B2:D19"/>
  <sheetViews>
    <sheetView workbookViewId="0" topLeftCell="A1">
      <selection activeCell="L10" sqref="L10"/>
    </sheetView>
  </sheetViews>
  <sheetFormatPr defaultColWidth="11.421875" defaultRowHeight="12.75"/>
  <cols>
    <col min="1" max="1" width="5.28125" style="71" customWidth="1"/>
    <col min="2" max="2" width="17.28125" style="71" customWidth="1"/>
    <col min="3" max="3" width="10.28125" style="78" customWidth="1"/>
    <col min="4" max="4" width="15.28125" style="78" customWidth="1"/>
    <col min="5" max="16384" width="10.28125" style="71" customWidth="1"/>
  </cols>
  <sheetData>
    <row r="2" spans="2:4" ht="15.75" customHeight="1">
      <c r="B2" s="98" t="s">
        <v>50</v>
      </c>
      <c r="C2" s="98"/>
      <c r="D2" s="98"/>
    </row>
    <row r="3" spans="2:4" ht="14.25">
      <c r="B3" s="72" t="s">
        <v>0</v>
      </c>
      <c r="C3" s="72" t="s">
        <v>52</v>
      </c>
      <c r="D3" s="72" t="s">
        <v>53</v>
      </c>
    </row>
    <row r="4" spans="2:4" ht="12.75">
      <c r="B4" s="73">
        <v>1990</v>
      </c>
      <c r="C4" s="74">
        <v>46853</v>
      </c>
      <c r="D4" s="74">
        <v>45162</v>
      </c>
    </row>
    <row r="5" spans="2:4" ht="12.75">
      <c r="B5" s="73">
        <v>1991</v>
      </c>
      <c r="C5" s="74">
        <v>42117</v>
      </c>
      <c r="D5" s="74">
        <v>35013</v>
      </c>
    </row>
    <row r="6" spans="2:4" ht="12.75">
      <c r="B6" s="73">
        <v>1992</v>
      </c>
      <c r="C6" s="74">
        <v>40764</v>
      </c>
      <c r="D6" s="74">
        <v>42794</v>
      </c>
    </row>
    <row r="7" spans="2:4" ht="12.75">
      <c r="B7" s="73">
        <v>1993</v>
      </c>
      <c r="C7" s="75">
        <f>(465.25*B7)-886014</f>
        <v>41229.25</v>
      </c>
      <c r="D7" s="75">
        <f>(B7*-42.25)+126956</f>
        <v>42751.75</v>
      </c>
    </row>
    <row r="8" spans="2:4" ht="12.75">
      <c r="B8" s="73">
        <v>1994</v>
      </c>
      <c r="C8" s="75">
        <f>(465.25*B8)-886014</f>
        <v>41694.5</v>
      </c>
      <c r="D8" s="75">
        <f>(B8*-42.25)+126956</f>
        <v>42709.5</v>
      </c>
    </row>
    <row r="9" spans="2:4" ht="12.75">
      <c r="B9" s="73">
        <v>1995</v>
      </c>
      <c r="C9" s="75">
        <f>(465.25*B9)-886014</f>
        <v>42159.75</v>
      </c>
      <c r="D9" s="75">
        <f>(B9*-42.25)+126956</f>
        <v>42667.25</v>
      </c>
    </row>
    <row r="10" spans="2:4" ht="12.75">
      <c r="B10" s="73">
        <v>1996</v>
      </c>
      <c r="C10" s="74">
        <v>42625</v>
      </c>
      <c r="D10" s="74">
        <v>42625</v>
      </c>
    </row>
    <row r="11" spans="2:4" ht="12.75">
      <c r="B11" s="73">
        <v>1997</v>
      </c>
      <c r="C11" s="75">
        <f>(B11*-6427.5)+12871915</f>
        <v>36197.5</v>
      </c>
      <c r="D11" s="75">
        <f>(B11*-2537.5)+5107475</f>
        <v>40087.5</v>
      </c>
    </row>
    <row r="12" spans="2:4" ht="12.75">
      <c r="B12" s="73">
        <v>1998</v>
      </c>
      <c r="C12" s="74">
        <v>29770</v>
      </c>
      <c r="D12" s="74">
        <v>37550</v>
      </c>
    </row>
    <row r="13" spans="2:4" ht="12.75">
      <c r="B13" s="73">
        <v>1999</v>
      </c>
      <c r="C13" s="74">
        <v>27909</v>
      </c>
      <c r="D13" s="74">
        <v>41441</v>
      </c>
    </row>
    <row r="14" spans="2:4" ht="12.75">
      <c r="B14" s="73">
        <v>2000</v>
      </c>
      <c r="C14" s="74">
        <v>26049</v>
      </c>
      <c r="D14" s="74">
        <v>42794</v>
      </c>
    </row>
    <row r="15" spans="2:4" ht="12.75">
      <c r="B15" s="73">
        <v>2001</v>
      </c>
      <c r="C15" s="74">
        <v>28924</v>
      </c>
      <c r="D15" s="74">
        <v>47361</v>
      </c>
    </row>
    <row r="16" spans="2:4" ht="12.75">
      <c r="B16" s="73">
        <v>2002</v>
      </c>
      <c r="C16" s="74">
        <v>26218</v>
      </c>
      <c r="D16" s="74">
        <v>40257</v>
      </c>
    </row>
    <row r="17" spans="2:4" ht="12.75">
      <c r="B17" s="73">
        <v>2003</v>
      </c>
      <c r="C17" s="74">
        <v>19114</v>
      </c>
      <c r="D17" s="74">
        <v>37550</v>
      </c>
    </row>
    <row r="18" spans="2:4" ht="12.75">
      <c r="B18" s="76">
        <v>2004</v>
      </c>
      <c r="C18" s="77">
        <v>19452</v>
      </c>
      <c r="D18" s="77">
        <v>39749</v>
      </c>
    </row>
    <row r="19" spans="2:4" ht="12.75">
      <c r="B19" s="99" t="s">
        <v>51</v>
      </c>
      <c r="C19" s="99"/>
      <c r="D19" s="99"/>
    </row>
  </sheetData>
  <mergeCells count="2">
    <mergeCell ref="B2:D2"/>
    <mergeCell ref="B19:D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"/>
  <dimension ref="A2:P22"/>
  <sheetViews>
    <sheetView workbookViewId="0" topLeftCell="A1">
      <selection activeCell="K27" sqref="K27"/>
    </sheetView>
  </sheetViews>
  <sheetFormatPr defaultColWidth="11.421875" defaultRowHeight="12.75"/>
  <cols>
    <col min="1" max="1" width="5.421875" style="79" customWidth="1"/>
    <col min="2" max="2" width="10.28125" style="95" customWidth="1"/>
    <col min="3" max="3" width="14.00390625" style="95" customWidth="1"/>
    <col min="4" max="4" width="14.57421875" style="95" customWidth="1"/>
    <col min="5" max="5" width="18.28125" style="95" customWidth="1"/>
    <col min="6" max="6" width="12.57421875" style="95" customWidth="1"/>
    <col min="7" max="7" width="11.7109375" style="95" customWidth="1"/>
    <col min="8" max="8" width="10.28125" style="79" customWidth="1"/>
    <col min="9" max="9" width="10.28125" style="95" customWidth="1"/>
    <col min="10" max="10" width="17.57421875" style="95" customWidth="1"/>
    <col min="11" max="11" width="22.57421875" style="95" customWidth="1"/>
    <col min="12" max="12" width="20.57421875" style="95" customWidth="1"/>
    <col min="13" max="16384" width="10.28125" style="79" customWidth="1"/>
  </cols>
  <sheetData>
    <row r="2" spans="2:14" ht="12.75">
      <c r="B2" s="100" t="s">
        <v>54</v>
      </c>
      <c r="C2" s="100"/>
      <c r="D2" s="100"/>
      <c r="E2" s="100"/>
      <c r="F2" s="101" t="s">
        <v>55</v>
      </c>
      <c r="G2" s="101"/>
      <c r="I2" s="102" t="s">
        <v>56</v>
      </c>
      <c r="J2" s="102"/>
      <c r="K2" s="102"/>
      <c r="L2" s="102"/>
      <c r="M2" s="101" t="s">
        <v>55</v>
      </c>
      <c r="N2" s="101"/>
    </row>
    <row r="3" spans="2:16" ht="25.5">
      <c r="B3" s="80" t="s">
        <v>0</v>
      </c>
      <c r="C3" s="80" t="s">
        <v>57</v>
      </c>
      <c r="D3" s="80" t="s">
        <v>58</v>
      </c>
      <c r="E3" s="80" t="s">
        <v>59</v>
      </c>
      <c r="F3" s="81" t="s">
        <v>60</v>
      </c>
      <c r="G3" s="81" t="s">
        <v>61</v>
      </c>
      <c r="H3" s="82"/>
      <c r="I3" s="83" t="s">
        <v>0</v>
      </c>
      <c r="J3" s="83" t="s">
        <v>57</v>
      </c>
      <c r="K3" s="83" t="s">
        <v>58</v>
      </c>
      <c r="L3" s="83" t="s">
        <v>59</v>
      </c>
      <c r="M3" s="81" t="s">
        <v>60</v>
      </c>
      <c r="N3" s="81" t="s">
        <v>61</v>
      </c>
      <c r="O3" s="82"/>
      <c r="P3" s="82"/>
    </row>
    <row r="4" spans="2:14" ht="12.75">
      <c r="B4" s="84">
        <v>1990</v>
      </c>
      <c r="C4" s="85">
        <v>0.189848423067295</v>
      </c>
      <c r="D4" s="85">
        <v>0.7032400933222537</v>
      </c>
      <c r="E4" s="85">
        <v>1</v>
      </c>
      <c r="F4" s="85">
        <v>0</v>
      </c>
      <c r="G4" s="85">
        <v>0</v>
      </c>
      <c r="I4" s="86">
        <v>1990</v>
      </c>
      <c r="J4" s="85">
        <v>0</v>
      </c>
      <c r="K4" s="85">
        <v>0.8312909672016324</v>
      </c>
      <c r="L4" s="85">
        <v>1</v>
      </c>
      <c r="M4" s="85">
        <v>0</v>
      </c>
      <c r="N4" s="85">
        <v>0</v>
      </c>
    </row>
    <row r="5" spans="2:14" ht="12.75">
      <c r="B5" s="84">
        <v>1995</v>
      </c>
      <c r="C5" s="85">
        <v>0.10691357764016622</v>
      </c>
      <c r="D5" s="85">
        <v>0.24794489472463205</v>
      </c>
      <c r="E5" s="85">
        <v>0.9983075194929292</v>
      </c>
      <c r="F5" s="85">
        <v>0.026474312270313414</v>
      </c>
      <c r="G5" s="85">
        <v>0.3266226107065213</v>
      </c>
      <c r="I5" s="86">
        <v>1995</v>
      </c>
      <c r="J5" s="85">
        <v>0</v>
      </c>
      <c r="K5" s="85">
        <v>0</v>
      </c>
      <c r="L5" s="85">
        <v>1</v>
      </c>
      <c r="M5" s="85">
        <v>0.026474312270313414</v>
      </c>
      <c r="N5" s="85">
        <v>0.3266226107065213</v>
      </c>
    </row>
    <row r="6" spans="2:14" ht="12.75">
      <c r="B6" s="84">
        <v>2000</v>
      </c>
      <c r="C6" s="85">
        <v>0.07125679339154667</v>
      </c>
      <c r="D6" s="85">
        <v>0.08405993882524423</v>
      </c>
      <c r="E6" s="85">
        <v>0.985167391630328</v>
      </c>
      <c r="F6" s="85">
        <v>0.0891112247026466</v>
      </c>
      <c r="G6" s="85">
        <v>0.49295715431395154</v>
      </c>
      <c r="I6" s="86">
        <v>2000</v>
      </c>
      <c r="J6" s="85">
        <v>0</v>
      </c>
      <c r="K6" s="85">
        <v>0</v>
      </c>
      <c r="L6" s="85">
        <v>1</v>
      </c>
      <c r="M6" s="85">
        <v>0.0891112247026466</v>
      </c>
      <c r="N6" s="85">
        <v>0.49295715431395154</v>
      </c>
    </row>
    <row r="7" spans="2:14" ht="12.75">
      <c r="B7" s="84">
        <v>2002</v>
      </c>
      <c r="C7" s="85">
        <v>0.06546910755238598</v>
      </c>
      <c r="D7" s="85">
        <v>0.07525589940011577</v>
      </c>
      <c r="E7" s="85">
        <v>0.966386277425677</v>
      </c>
      <c r="F7" s="85">
        <v>0.15790353862433304</v>
      </c>
      <c r="G7" s="85">
        <v>0.5188420647598971</v>
      </c>
      <c r="I7" s="86">
        <v>2002</v>
      </c>
      <c r="J7" s="85">
        <v>0</v>
      </c>
      <c r="K7" s="85">
        <v>0</v>
      </c>
      <c r="L7" s="85">
        <v>1</v>
      </c>
      <c r="M7" s="85">
        <v>0.15790353862433304</v>
      </c>
      <c r="N7" s="85">
        <v>0.5188420647598971</v>
      </c>
    </row>
    <row r="8" spans="2:14" ht="12.75">
      <c r="B8" s="84">
        <v>2005</v>
      </c>
      <c r="C8" s="85">
        <v>0.055684463551620364</v>
      </c>
      <c r="D8" s="85">
        <v>0.06683964868640736</v>
      </c>
      <c r="E8" s="85">
        <v>0.9341497317185504</v>
      </c>
      <c r="F8" s="85"/>
      <c r="G8" s="85"/>
      <c r="I8" s="86">
        <v>2005</v>
      </c>
      <c r="J8" s="85">
        <v>0</v>
      </c>
      <c r="K8" s="85">
        <v>0</v>
      </c>
      <c r="L8" s="85">
        <v>0.9655746287576512</v>
      </c>
      <c r="M8" s="85">
        <v>0</v>
      </c>
      <c r="N8" s="85">
        <v>0</v>
      </c>
    </row>
    <row r="9" spans="2:14" ht="8.25" customHeight="1">
      <c r="B9" s="87"/>
      <c r="C9" s="88"/>
      <c r="D9" s="88"/>
      <c r="E9" s="88"/>
      <c r="F9" s="88"/>
      <c r="G9" s="88"/>
      <c r="I9" s="86"/>
      <c r="J9" s="89"/>
      <c r="K9" s="89"/>
      <c r="L9" s="89"/>
      <c r="M9" s="90"/>
      <c r="N9" s="90"/>
    </row>
    <row r="10" spans="2:14" ht="24">
      <c r="B10" s="91" t="s">
        <v>4</v>
      </c>
      <c r="C10" s="92">
        <v>0.014619991244723081</v>
      </c>
      <c r="D10" s="92">
        <v>0.06851705939533302</v>
      </c>
      <c r="E10" s="92">
        <v>0.80707556883221</v>
      </c>
      <c r="F10" s="92">
        <v>0.2611805214181115</v>
      </c>
      <c r="G10" s="92">
        <v>0.5704772695118087</v>
      </c>
      <c r="I10" s="93" t="s">
        <v>4</v>
      </c>
      <c r="J10" s="94">
        <v>0</v>
      </c>
      <c r="K10" s="94">
        <v>0</v>
      </c>
      <c r="L10" s="94">
        <v>0.9655746287576512</v>
      </c>
      <c r="M10" s="94">
        <v>0.2611805214181115</v>
      </c>
      <c r="N10" s="94">
        <v>0.5704772695118087</v>
      </c>
    </row>
    <row r="11" spans="2:14" ht="24">
      <c r="B11" s="91" t="s">
        <v>62</v>
      </c>
      <c r="C11" s="92">
        <v>0</v>
      </c>
      <c r="D11" s="92">
        <v>0.01607431661015061</v>
      </c>
      <c r="E11" s="92">
        <v>0.5770231739267059</v>
      </c>
      <c r="F11" s="92">
        <v>0.32482378281211516</v>
      </c>
      <c r="G11" s="92">
        <v>0.7169152234837666</v>
      </c>
      <c r="I11" s="93" t="s">
        <v>62</v>
      </c>
      <c r="J11" s="94">
        <v>0</v>
      </c>
      <c r="K11" s="94">
        <v>0</v>
      </c>
      <c r="L11" s="94">
        <v>0.9655746287576512</v>
      </c>
      <c r="M11" s="94">
        <v>0.32482378281211516</v>
      </c>
      <c r="N11" s="94">
        <v>0.7169152234837666</v>
      </c>
    </row>
    <row r="14" spans="2:5" ht="12.75">
      <c r="B14" s="79"/>
      <c r="C14" s="79"/>
      <c r="D14" s="79"/>
      <c r="E14" s="79"/>
    </row>
    <row r="15" spans="2:5" ht="12.75">
      <c r="B15" s="79"/>
      <c r="C15" s="79"/>
      <c r="D15" s="79"/>
      <c r="E15" s="79"/>
    </row>
    <row r="16" s="95" customFormat="1" ht="12.75"/>
    <row r="17" ht="12.75">
      <c r="A17" s="95"/>
    </row>
    <row r="22" ht="12.75">
      <c r="B22" s="79"/>
    </row>
  </sheetData>
  <mergeCells count="4">
    <mergeCell ref="B2:E2"/>
    <mergeCell ref="F2:G2"/>
    <mergeCell ref="I2:L2"/>
    <mergeCell ref="M2:N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1"/>
  <dimension ref="B2:C12"/>
  <sheetViews>
    <sheetView workbookViewId="0" topLeftCell="A1">
      <selection activeCell="F9" sqref="F9"/>
    </sheetView>
  </sheetViews>
  <sheetFormatPr defaultColWidth="11.421875" defaultRowHeight="12.75"/>
  <cols>
    <col min="1" max="1" width="6.7109375" style="14" customWidth="1"/>
    <col min="2" max="2" width="20.7109375" style="14" customWidth="1"/>
    <col min="3" max="3" width="20.00390625" style="14" customWidth="1"/>
    <col min="4" max="16384" width="11.421875" style="14" customWidth="1"/>
  </cols>
  <sheetData>
    <row r="2" spans="2:3" ht="14.25">
      <c r="B2" s="12" t="s">
        <v>8</v>
      </c>
      <c r="C2" s="13" t="s">
        <v>19</v>
      </c>
    </row>
    <row r="3" spans="2:3" ht="12.75">
      <c r="B3" s="15" t="s">
        <v>9</v>
      </c>
      <c r="C3" s="16">
        <v>17873.55</v>
      </c>
    </row>
    <row r="4" spans="2:3" ht="12.75">
      <c r="B4" s="15" t="s">
        <v>10</v>
      </c>
      <c r="C4" s="16">
        <v>10958.63</v>
      </c>
    </row>
    <row r="5" spans="2:3" ht="12.75">
      <c r="B5" s="15" t="s">
        <v>11</v>
      </c>
      <c r="C5" s="16">
        <v>7893.53</v>
      </c>
    </row>
    <row r="6" spans="2:3" ht="12.75">
      <c r="B6" s="15" t="s">
        <v>12</v>
      </c>
      <c r="C6" s="16">
        <v>7319.99</v>
      </c>
    </row>
    <row r="7" spans="2:3" ht="12.75">
      <c r="B7" s="15" t="s">
        <v>13</v>
      </c>
      <c r="C7" s="16">
        <v>1283.51</v>
      </c>
    </row>
    <row r="8" spans="2:3" ht="12.75">
      <c r="B8" s="15" t="s">
        <v>14</v>
      </c>
      <c r="C8" s="16">
        <v>548.04</v>
      </c>
    </row>
    <row r="9" spans="2:3" ht="12.75">
      <c r="B9" s="15" t="s">
        <v>15</v>
      </c>
      <c r="C9" s="16">
        <v>427.05</v>
      </c>
    </row>
    <row r="10" spans="2:3" ht="12.75">
      <c r="B10" s="15" t="s">
        <v>16</v>
      </c>
      <c r="C10" s="16">
        <v>392.1</v>
      </c>
    </row>
    <row r="11" spans="2:3" ht="12.75">
      <c r="B11" s="17" t="s">
        <v>17</v>
      </c>
      <c r="C11" s="18">
        <v>220.78</v>
      </c>
    </row>
    <row r="12" spans="2:3" ht="12.75">
      <c r="B12" s="19" t="s">
        <v>18</v>
      </c>
      <c r="C12" s="20">
        <f>SUM(C3:C11)</f>
        <v>46917.18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11">
    <pageSetUpPr fitToPage="1"/>
  </sheetPr>
  <dimension ref="B2:R67"/>
  <sheetViews>
    <sheetView workbookViewId="0" topLeftCell="A1">
      <selection activeCell="C3" sqref="C3"/>
    </sheetView>
  </sheetViews>
  <sheetFormatPr defaultColWidth="11.421875" defaultRowHeight="12.75"/>
  <cols>
    <col min="1" max="1" width="4.7109375" style="3" customWidth="1"/>
    <col min="2" max="2" width="8.8515625" style="3" customWidth="1"/>
    <col min="3" max="3" width="11.421875" style="3" customWidth="1"/>
    <col min="4" max="4" width="18.421875" style="3" customWidth="1"/>
    <col min="5" max="10" width="11.421875" style="3" customWidth="1"/>
    <col min="11" max="11" width="14.28125" style="3" customWidth="1"/>
    <col min="12" max="13" width="11.421875" style="3" customWidth="1"/>
    <col min="14" max="14" width="14.28125" style="3" customWidth="1"/>
    <col min="15" max="16384" width="11.421875" style="3" customWidth="1"/>
  </cols>
  <sheetData>
    <row r="2" spans="2:16" ht="25.5">
      <c r="B2" s="1" t="s">
        <v>0</v>
      </c>
      <c r="C2" s="1" t="s">
        <v>25</v>
      </c>
      <c r="D2" s="96" t="s">
        <v>20</v>
      </c>
      <c r="F2" s="1" t="s">
        <v>0</v>
      </c>
      <c r="G2" s="2" t="s">
        <v>9</v>
      </c>
      <c r="H2" s="1" t="s">
        <v>11</v>
      </c>
      <c r="I2" s="2" t="s">
        <v>10</v>
      </c>
      <c r="J2" s="1" t="s">
        <v>12</v>
      </c>
      <c r="K2" s="1" t="s">
        <v>17</v>
      </c>
      <c r="L2" s="1" t="s">
        <v>14</v>
      </c>
      <c r="M2" s="1" t="s">
        <v>13</v>
      </c>
      <c r="N2" s="1" t="s">
        <v>15</v>
      </c>
      <c r="O2" s="1" t="s">
        <v>16</v>
      </c>
      <c r="P2" s="21" t="s">
        <v>18</v>
      </c>
    </row>
    <row r="3" spans="2:16" ht="12.75">
      <c r="B3" s="4"/>
      <c r="C3" s="4" t="s">
        <v>21</v>
      </c>
      <c r="D3" s="96"/>
      <c r="F3" s="22" t="s">
        <v>22</v>
      </c>
      <c r="G3" s="23">
        <v>46451.44</v>
      </c>
      <c r="H3" s="23">
        <v>25557.88</v>
      </c>
      <c r="I3" s="23">
        <v>13586.18</v>
      </c>
      <c r="J3" s="23">
        <v>11165.19</v>
      </c>
      <c r="K3" s="23">
        <v>5144.13</v>
      </c>
      <c r="L3" s="23">
        <v>1228.88</v>
      </c>
      <c r="M3" s="23">
        <v>1134.85</v>
      </c>
      <c r="N3" s="23">
        <v>244.89</v>
      </c>
      <c r="O3" s="23">
        <v>377.39</v>
      </c>
      <c r="P3" s="24">
        <v>104890.83</v>
      </c>
    </row>
    <row r="4" spans="2:16" ht="12.75">
      <c r="B4" s="5">
        <v>1990</v>
      </c>
      <c r="C4" s="6">
        <v>104890.84</v>
      </c>
      <c r="D4" s="25">
        <v>29706</v>
      </c>
      <c r="F4" s="26">
        <v>2004</v>
      </c>
      <c r="G4" s="6">
        <v>17873.55</v>
      </c>
      <c r="H4" s="6">
        <v>7893.53</v>
      </c>
      <c r="I4" s="6">
        <v>10958.63</v>
      </c>
      <c r="J4" s="6">
        <v>7319.99</v>
      </c>
      <c r="K4" s="6">
        <v>220.78</v>
      </c>
      <c r="L4" s="6">
        <v>548.04</v>
      </c>
      <c r="M4" s="6">
        <v>1283.51</v>
      </c>
      <c r="N4" s="6">
        <v>427.05</v>
      </c>
      <c r="O4" s="6">
        <v>392.1</v>
      </c>
      <c r="P4" s="27">
        <v>46917.18</v>
      </c>
    </row>
    <row r="5" spans="2:16" ht="12.75">
      <c r="B5" s="5">
        <v>1991</v>
      </c>
      <c r="C5" s="6">
        <v>107143.93</v>
      </c>
      <c r="D5" s="25">
        <v>29706</v>
      </c>
      <c r="F5" s="5" t="s">
        <v>23</v>
      </c>
      <c r="G5" s="6">
        <f aca="true" t="shared" si="0" ref="G5:P5">G4-G3</f>
        <v>-28577.890000000003</v>
      </c>
      <c r="H5" s="6">
        <f t="shared" si="0"/>
        <v>-17664.350000000002</v>
      </c>
      <c r="I5" s="6">
        <f t="shared" si="0"/>
        <v>-2627.550000000001</v>
      </c>
      <c r="J5" s="6">
        <f t="shared" si="0"/>
        <v>-3845.2000000000007</v>
      </c>
      <c r="K5" s="6">
        <f t="shared" si="0"/>
        <v>-4923.35</v>
      </c>
      <c r="L5" s="6">
        <f t="shared" si="0"/>
        <v>-680.8400000000001</v>
      </c>
      <c r="M5" s="6">
        <f t="shared" si="0"/>
        <v>148.66000000000008</v>
      </c>
      <c r="N5" s="6">
        <f t="shared" si="0"/>
        <v>182.16000000000003</v>
      </c>
      <c r="O5" s="6">
        <f t="shared" si="0"/>
        <v>14.710000000000036</v>
      </c>
      <c r="P5" s="27">
        <f t="shared" si="0"/>
        <v>-57973.65</v>
      </c>
    </row>
    <row r="6" spans="2:16" ht="12.75">
      <c r="B6" s="5">
        <v>1992</v>
      </c>
      <c r="C6" s="6">
        <v>102991.11</v>
      </c>
      <c r="D6" s="25">
        <v>29706</v>
      </c>
      <c r="F6" s="28" t="s">
        <v>24</v>
      </c>
      <c r="G6" s="29">
        <f aca="true" t="shared" si="1" ref="G6:P6">G5*100/G3</f>
        <v>-61.522075526614465</v>
      </c>
      <c r="H6" s="29">
        <f t="shared" si="1"/>
        <v>-69.11508309765912</v>
      </c>
      <c r="I6" s="29">
        <f t="shared" si="1"/>
        <v>-19.33987331243956</v>
      </c>
      <c r="J6" s="29">
        <f t="shared" si="1"/>
        <v>-34.43918106185385</v>
      </c>
      <c r="K6" s="29">
        <f t="shared" si="1"/>
        <v>-95.70811779640096</v>
      </c>
      <c r="L6" s="29">
        <f t="shared" si="1"/>
        <v>-55.403294056376545</v>
      </c>
      <c r="M6" s="29">
        <f t="shared" si="1"/>
        <v>13.099528572057988</v>
      </c>
      <c r="N6" s="29">
        <f t="shared" si="1"/>
        <v>74.38441749356856</v>
      </c>
      <c r="O6" s="29">
        <f t="shared" si="1"/>
        <v>3.897824531651617</v>
      </c>
      <c r="P6" s="30">
        <f t="shared" si="1"/>
        <v>-55.270465492550684</v>
      </c>
    </row>
    <row r="7" spans="2:4" ht="12.75">
      <c r="B7" s="5">
        <v>1993</v>
      </c>
      <c r="C7" s="6">
        <v>93488.74</v>
      </c>
      <c r="D7" s="25">
        <v>29706</v>
      </c>
    </row>
    <row r="8" spans="2:4" ht="12.75">
      <c r="B8" s="5">
        <v>1994</v>
      </c>
      <c r="C8" s="6">
        <v>80620.89</v>
      </c>
      <c r="D8" s="25">
        <v>29706</v>
      </c>
    </row>
    <row r="9" spans="2:4" ht="12.75">
      <c r="B9" s="5">
        <v>1995</v>
      </c>
      <c r="C9" s="6">
        <v>70631.12</v>
      </c>
      <c r="D9" s="25">
        <v>29706</v>
      </c>
    </row>
    <row r="10" spans="2:4" ht="12.75">
      <c r="B10" s="5">
        <v>1996</v>
      </c>
      <c r="C10" s="6">
        <v>64913.06</v>
      </c>
      <c r="D10" s="25">
        <v>29706</v>
      </c>
    </row>
    <row r="11" spans="2:4" ht="12.75">
      <c r="B11" s="5">
        <v>1997</v>
      </c>
      <c r="C11" s="6">
        <v>60977.57</v>
      </c>
      <c r="D11" s="25">
        <v>29706</v>
      </c>
    </row>
    <row r="12" spans="2:4" ht="12.75">
      <c r="B12" s="5">
        <v>1998</v>
      </c>
      <c r="C12" s="6">
        <v>59709.36</v>
      </c>
      <c r="D12" s="25">
        <v>29706</v>
      </c>
    </row>
    <row r="13" spans="2:4" ht="12.75">
      <c r="B13" s="5">
        <v>1999</v>
      </c>
      <c r="C13" s="6">
        <v>53496.04</v>
      </c>
      <c r="D13" s="25">
        <v>29706</v>
      </c>
    </row>
    <row r="14" spans="2:4" ht="12.75">
      <c r="B14" s="5">
        <v>2000</v>
      </c>
      <c r="C14" s="6">
        <v>53184.15</v>
      </c>
      <c r="D14" s="25">
        <v>29706</v>
      </c>
    </row>
    <row r="15" spans="2:4" ht="12.75">
      <c r="B15" s="5">
        <v>2001</v>
      </c>
      <c r="C15" s="6">
        <v>52567.14</v>
      </c>
      <c r="D15" s="25">
        <v>29706</v>
      </c>
    </row>
    <row r="16" spans="2:4" ht="12.75">
      <c r="B16" s="5">
        <v>2002</v>
      </c>
      <c r="C16" s="6">
        <v>50469.06</v>
      </c>
      <c r="D16" s="25">
        <v>29706</v>
      </c>
    </row>
    <row r="17" spans="2:4" ht="12.75">
      <c r="B17" s="5">
        <v>2003</v>
      </c>
      <c r="C17" s="6">
        <v>51067.9</v>
      </c>
      <c r="D17" s="25">
        <v>29706</v>
      </c>
    </row>
    <row r="18" spans="2:4" ht="12.75">
      <c r="B18" s="5">
        <v>2004</v>
      </c>
      <c r="C18" s="6">
        <v>46917.18</v>
      </c>
      <c r="D18" s="25">
        <v>29706</v>
      </c>
    </row>
    <row r="19" spans="2:4" ht="12.75">
      <c r="B19" s="5">
        <v>2005</v>
      </c>
      <c r="C19" s="6"/>
      <c r="D19" s="25">
        <v>29706</v>
      </c>
    </row>
    <row r="20" spans="2:4" ht="12.75">
      <c r="B20" s="5">
        <v>2006</v>
      </c>
      <c r="C20" s="6"/>
      <c r="D20" s="25">
        <v>29706</v>
      </c>
    </row>
    <row r="21" spans="2:4" ht="12.75">
      <c r="B21" s="5">
        <v>2007</v>
      </c>
      <c r="C21" s="6"/>
      <c r="D21" s="25">
        <v>29706</v>
      </c>
    </row>
    <row r="22" spans="2:4" ht="12.75">
      <c r="B22" s="5">
        <v>2008</v>
      </c>
      <c r="C22" s="6"/>
      <c r="D22" s="25">
        <v>29706</v>
      </c>
    </row>
    <row r="23" spans="2:4" ht="12.75">
      <c r="B23" s="5">
        <v>2009</v>
      </c>
      <c r="C23" s="6"/>
      <c r="D23" s="25">
        <v>29706</v>
      </c>
    </row>
    <row r="24" spans="2:4" ht="25.5">
      <c r="B24" s="7" t="s">
        <v>4</v>
      </c>
      <c r="C24" s="8">
        <v>37554</v>
      </c>
      <c r="D24" s="31">
        <v>29706</v>
      </c>
    </row>
    <row r="25" spans="2:3" ht="12.75">
      <c r="B25" s="9"/>
      <c r="C25" s="32"/>
    </row>
    <row r="27" s="33" customFormat="1" ht="12.75"/>
    <row r="28" spans="13:18" s="34" customFormat="1" ht="12.75">
      <c r="M28" s="35"/>
      <c r="N28" s="35"/>
      <c r="O28" s="36"/>
      <c r="P28" s="36"/>
      <c r="Q28" s="36"/>
      <c r="R28" s="36"/>
    </row>
    <row r="29" spans="13:18" s="34" customFormat="1" ht="12.75">
      <c r="M29" s="35"/>
      <c r="N29" s="35"/>
      <c r="O29" s="36"/>
      <c r="P29" s="36"/>
      <c r="Q29" s="36"/>
      <c r="R29" s="36"/>
    </row>
    <row r="30" s="34" customFormat="1" ht="13.5" customHeight="1"/>
    <row r="31" s="34" customFormat="1" ht="12.75"/>
    <row r="32" spans="11:12" s="34" customFormat="1" ht="12.75">
      <c r="K32" s="3"/>
      <c r="L32" s="3"/>
    </row>
    <row r="33" spans="11:12" s="34" customFormat="1" ht="12.75">
      <c r="K33" s="3"/>
      <c r="L33" s="3"/>
    </row>
    <row r="34" spans="11:12" s="34" customFormat="1" ht="12.75">
      <c r="K34" s="3"/>
      <c r="L34" s="3"/>
    </row>
    <row r="35" spans="11:12" s="34" customFormat="1" ht="12.75">
      <c r="K35" s="3"/>
      <c r="L35" s="3"/>
    </row>
    <row r="36" spans="11:12" s="34" customFormat="1" ht="12.75">
      <c r="K36" s="3"/>
      <c r="L36" s="3"/>
    </row>
    <row r="37" spans="11:12" s="34" customFormat="1" ht="12.75">
      <c r="K37" s="3"/>
      <c r="L37" s="3"/>
    </row>
    <row r="38" spans="11:12" s="34" customFormat="1" ht="12.75">
      <c r="K38" s="3"/>
      <c r="L38" s="3"/>
    </row>
    <row r="39" spans="11:12" s="34" customFormat="1" ht="12.75">
      <c r="K39" s="3"/>
      <c r="L39" s="3"/>
    </row>
    <row r="40" spans="11:12" s="34" customFormat="1" ht="12.75">
      <c r="K40" s="3"/>
      <c r="L40" s="3"/>
    </row>
    <row r="41" spans="11:12" s="34" customFormat="1" ht="12.75">
      <c r="K41" s="3"/>
      <c r="L41" s="3"/>
    </row>
    <row r="42" spans="11:12" s="34" customFormat="1" ht="12.75">
      <c r="K42" s="3"/>
      <c r="L42" s="3"/>
    </row>
    <row r="43" spans="11:12" s="34" customFormat="1" ht="12.75">
      <c r="K43" s="3"/>
      <c r="L43" s="3"/>
    </row>
    <row r="44" spans="11:12" s="34" customFormat="1" ht="12.75">
      <c r="K44" s="3"/>
      <c r="L44" s="3"/>
    </row>
    <row r="45" spans="11:12" s="34" customFormat="1" ht="12.75">
      <c r="K45" s="3"/>
      <c r="L45" s="3"/>
    </row>
    <row r="46" spans="11:12" s="34" customFormat="1" ht="12.75">
      <c r="K46" s="3"/>
      <c r="L46" s="3"/>
    </row>
    <row r="47" spans="11:12" s="34" customFormat="1" ht="12.75">
      <c r="K47" s="3"/>
      <c r="L47" s="3"/>
    </row>
    <row r="48" spans="11:12" s="34" customFormat="1" ht="12.75">
      <c r="K48" s="3"/>
      <c r="L48" s="3"/>
    </row>
    <row r="49" spans="11:12" s="34" customFormat="1" ht="12.75">
      <c r="K49" s="3"/>
      <c r="L49" s="3"/>
    </row>
    <row r="50" spans="11:12" s="34" customFormat="1" ht="12.75">
      <c r="K50" s="3"/>
      <c r="L50" s="3"/>
    </row>
    <row r="51" spans="11:12" s="34" customFormat="1" ht="12.75">
      <c r="K51" s="3"/>
      <c r="L51" s="3"/>
    </row>
    <row r="52" spans="11:12" s="34" customFormat="1" ht="12.75">
      <c r="K52" s="3"/>
      <c r="L52" s="3"/>
    </row>
    <row r="53" spans="11:12" s="34" customFormat="1" ht="12.75">
      <c r="K53" s="3"/>
      <c r="L53" s="3"/>
    </row>
    <row r="54" spans="11:12" s="34" customFormat="1" ht="12.75">
      <c r="K54" s="3"/>
      <c r="L54" s="3"/>
    </row>
    <row r="55" spans="11:12" s="34" customFormat="1" ht="12.75">
      <c r="K55" s="3"/>
      <c r="L55" s="3"/>
    </row>
    <row r="56" spans="11:12" s="34" customFormat="1" ht="12.75">
      <c r="K56" s="3"/>
      <c r="L56" s="3"/>
    </row>
    <row r="57" spans="11:12" s="34" customFormat="1" ht="12.75">
      <c r="K57" s="3"/>
      <c r="L57" s="3"/>
    </row>
    <row r="58" spans="11:12" s="34" customFormat="1" ht="12.75">
      <c r="K58" s="3"/>
      <c r="L58" s="3"/>
    </row>
    <row r="59" spans="11:12" s="34" customFormat="1" ht="12.75">
      <c r="K59" s="3"/>
      <c r="L59" s="3"/>
    </row>
    <row r="60" spans="11:12" s="34" customFormat="1" ht="12.75">
      <c r="K60" s="3"/>
      <c r="L60" s="3"/>
    </row>
    <row r="61" spans="11:12" s="34" customFormat="1" ht="12.75">
      <c r="K61" s="3"/>
      <c r="L61" s="3"/>
    </row>
    <row r="62" spans="11:12" s="34" customFormat="1" ht="12.75">
      <c r="K62" s="3"/>
      <c r="L62" s="3"/>
    </row>
    <row r="63" spans="11:12" s="34" customFormat="1" ht="12.75">
      <c r="K63" s="3"/>
      <c r="L63" s="3"/>
    </row>
    <row r="64" spans="11:12" s="34" customFormat="1" ht="12.75">
      <c r="K64" s="3"/>
      <c r="L64" s="3"/>
    </row>
    <row r="65" spans="11:12" s="34" customFormat="1" ht="12.75">
      <c r="K65" s="3"/>
      <c r="L65" s="3"/>
    </row>
    <row r="66" spans="11:12" s="34" customFormat="1" ht="12.75">
      <c r="K66" s="3"/>
      <c r="L66" s="3"/>
    </row>
    <row r="67" spans="11:12" s="34" customFormat="1" ht="12.75">
      <c r="K67" s="3"/>
      <c r="L67" s="3"/>
    </row>
  </sheetData>
  <mergeCells count="1">
    <mergeCell ref="D2:D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B2:C12"/>
  <sheetViews>
    <sheetView workbookViewId="0" topLeftCell="A1">
      <selection activeCell="F17" sqref="F17"/>
    </sheetView>
  </sheetViews>
  <sheetFormatPr defaultColWidth="11.421875" defaultRowHeight="12.75"/>
  <cols>
    <col min="1" max="1" width="6.140625" style="14" customWidth="1"/>
    <col min="2" max="2" width="20.7109375" style="14" customWidth="1"/>
    <col min="3" max="3" width="20.00390625" style="14" customWidth="1"/>
    <col min="4" max="16384" width="11.421875" style="14" customWidth="1"/>
  </cols>
  <sheetData>
    <row r="2" spans="2:3" ht="14.25">
      <c r="B2" s="12" t="s">
        <v>8</v>
      </c>
      <c r="C2" s="13" t="s">
        <v>26</v>
      </c>
    </row>
    <row r="3" spans="2:3" ht="12.75">
      <c r="B3" s="15" t="s">
        <v>17</v>
      </c>
      <c r="C3" s="16">
        <v>47107.35</v>
      </c>
    </row>
    <row r="4" spans="2:3" ht="12.75">
      <c r="B4" s="15" t="s">
        <v>9</v>
      </c>
      <c r="C4" s="16">
        <v>26528</v>
      </c>
    </row>
    <row r="5" spans="2:3" ht="12.75">
      <c r="B5" s="15" t="s">
        <v>10</v>
      </c>
      <c r="C5" s="16">
        <v>22888.28</v>
      </c>
    </row>
    <row r="6" spans="2:3" ht="12.75">
      <c r="B6" s="15" t="s">
        <v>11</v>
      </c>
      <c r="C6" s="16">
        <v>8334.18</v>
      </c>
    </row>
    <row r="7" spans="2:3" ht="12.75">
      <c r="B7" s="15" t="s">
        <v>12</v>
      </c>
      <c r="C7" s="16">
        <v>5697.56</v>
      </c>
    </row>
    <row r="8" spans="2:3" ht="12.75">
      <c r="B8" s="15" t="s">
        <v>15</v>
      </c>
      <c r="C8" s="16">
        <v>5199.05</v>
      </c>
    </row>
    <row r="9" spans="2:3" ht="12.75">
      <c r="B9" s="15" t="s">
        <v>16</v>
      </c>
      <c r="C9" s="16">
        <v>4397.08</v>
      </c>
    </row>
    <row r="10" spans="2:3" ht="12.75">
      <c r="B10" s="15" t="s">
        <v>14</v>
      </c>
      <c r="C10" s="16">
        <v>1467.83</v>
      </c>
    </row>
    <row r="11" spans="2:3" ht="12.75">
      <c r="B11" s="17" t="s">
        <v>13</v>
      </c>
      <c r="C11" s="18">
        <v>1357.35</v>
      </c>
    </row>
    <row r="12" spans="2:3" ht="12.75">
      <c r="B12" s="19" t="s">
        <v>18</v>
      </c>
      <c r="C12" s="20">
        <f>SUM(C3:C11)</f>
        <v>122976.68000000001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2:R70"/>
  <sheetViews>
    <sheetView workbookViewId="0" topLeftCell="A1">
      <selection activeCell="D2" sqref="D2:D3"/>
    </sheetView>
  </sheetViews>
  <sheetFormatPr defaultColWidth="11.421875" defaultRowHeight="12.75"/>
  <cols>
    <col min="1" max="1" width="5.8515625" style="3" customWidth="1"/>
    <col min="2" max="2" width="8.8515625" style="3" customWidth="1"/>
    <col min="3" max="3" width="11.421875" style="3" customWidth="1"/>
    <col min="4" max="4" width="19.00390625" style="42" customWidth="1"/>
    <col min="5" max="5" width="15.57421875" style="3" customWidth="1"/>
    <col min="6" max="6" width="11.421875" style="3" customWidth="1"/>
    <col min="7" max="7" width="15.8515625" style="3" customWidth="1"/>
    <col min="8" max="9" width="11.421875" style="3" customWidth="1"/>
    <col min="10" max="10" width="14.57421875" style="3" customWidth="1"/>
    <col min="11" max="16384" width="11.421875" style="3" customWidth="1"/>
  </cols>
  <sheetData>
    <row r="2" spans="2:16" ht="29.25" customHeight="1">
      <c r="B2" s="1" t="s">
        <v>0</v>
      </c>
      <c r="C2" s="1" t="s">
        <v>6</v>
      </c>
      <c r="D2" s="96" t="s">
        <v>20</v>
      </c>
      <c r="F2" s="1" t="s">
        <v>0</v>
      </c>
      <c r="G2" s="1" t="s">
        <v>27</v>
      </c>
      <c r="H2" s="2" t="s">
        <v>9</v>
      </c>
      <c r="I2" s="2" t="s">
        <v>10</v>
      </c>
      <c r="J2" s="1" t="s">
        <v>15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16</v>
      </c>
      <c r="P2" s="21" t="s">
        <v>18</v>
      </c>
    </row>
    <row r="3" spans="2:16" ht="12.75">
      <c r="B3" s="4"/>
      <c r="C3" s="4" t="s">
        <v>21</v>
      </c>
      <c r="D3" s="96"/>
      <c r="F3" s="37" t="s">
        <v>22</v>
      </c>
      <c r="G3" s="23">
        <v>72003.41</v>
      </c>
      <c r="H3" s="23">
        <v>30815.55</v>
      </c>
      <c r="I3" s="23">
        <v>21677.56</v>
      </c>
      <c r="J3" s="23">
        <v>3269.15</v>
      </c>
      <c r="K3" s="23">
        <v>14387.27</v>
      </c>
      <c r="L3" s="23">
        <v>5347.72</v>
      </c>
      <c r="M3" s="23">
        <v>1070.11</v>
      </c>
      <c r="N3" s="23">
        <v>575.45</v>
      </c>
      <c r="O3" s="23">
        <v>4218.53</v>
      </c>
      <c r="P3" s="24">
        <v>153364.75</v>
      </c>
    </row>
    <row r="4" spans="2:16" ht="12.75">
      <c r="B4" s="5">
        <v>1990</v>
      </c>
      <c r="C4" s="6">
        <v>153364.76</v>
      </c>
      <c r="D4" s="25">
        <v>78000</v>
      </c>
      <c r="F4" s="38">
        <v>2004</v>
      </c>
      <c r="G4" s="6">
        <v>47107.35</v>
      </c>
      <c r="H4" s="6">
        <v>26528</v>
      </c>
      <c r="I4" s="6">
        <v>22888.28</v>
      </c>
      <c r="J4" s="6">
        <v>5199.05</v>
      </c>
      <c r="K4" s="6">
        <v>8334.18</v>
      </c>
      <c r="L4" s="6">
        <v>5697.56</v>
      </c>
      <c r="M4" s="6">
        <v>1357.35</v>
      </c>
      <c r="N4" s="6">
        <v>1467.83</v>
      </c>
      <c r="O4" s="6">
        <v>4397.08</v>
      </c>
      <c r="P4" s="27">
        <v>122976.68</v>
      </c>
    </row>
    <row r="5" spans="2:16" ht="12.75">
      <c r="B5" s="5">
        <v>1991</v>
      </c>
      <c r="C5" s="6">
        <v>155372.35</v>
      </c>
      <c r="D5" s="25">
        <v>78000</v>
      </c>
      <c r="F5" s="39" t="s">
        <v>23</v>
      </c>
      <c r="G5" s="6">
        <f aca="true" t="shared" si="0" ref="G5:P5">G4-G3</f>
        <v>-24896.060000000005</v>
      </c>
      <c r="H5" s="6">
        <f t="shared" si="0"/>
        <v>-4287.549999999999</v>
      </c>
      <c r="I5" s="6">
        <f t="shared" si="0"/>
        <v>1210.7199999999975</v>
      </c>
      <c r="J5" s="6">
        <f t="shared" si="0"/>
        <v>1929.9</v>
      </c>
      <c r="K5" s="6">
        <f t="shared" si="0"/>
        <v>-6053.09</v>
      </c>
      <c r="L5" s="6">
        <f t="shared" si="0"/>
        <v>349.84000000000015</v>
      </c>
      <c r="M5" s="6">
        <f t="shared" si="0"/>
        <v>287.24</v>
      </c>
      <c r="N5" s="6">
        <f t="shared" si="0"/>
        <v>892.3799999999999</v>
      </c>
      <c r="O5" s="6">
        <f t="shared" si="0"/>
        <v>178.55000000000018</v>
      </c>
      <c r="P5" s="27">
        <f t="shared" si="0"/>
        <v>-30388.070000000007</v>
      </c>
    </row>
    <row r="6" spans="2:16" ht="12.75">
      <c r="B6" s="5">
        <v>1992</v>
      </c>
      <c r="C6" s="6">
        <v>154901.36</v>
      </c>
      <c r="D6" s="25">
        <v>78000</v>
      </c>
      <c r="F6" s="40" t="s">
        <v>24</v>
      </c>
      <c r="G6" s="29">
        <f aca="true" t="shared" si="1" ref="G6:P6">G5*100/G3</f>
        <v>-34.576223542746106</v>
      </c>
      <c r="H6" s="29">
        <f t="shared" si="1"/>
        <v>-13.913592325952317</v>
      </c>
      <c r="I6" s="29">
        <f t="shared" si="1"/>
        <v>5.585130429808509</v>
      </c>
      <c r="J6" s="29">
        <f t="shared" si="1"/>
        <v>59.03369377361088</v>
      </c>
      <c r="K6" s="29">
        <f t="shared" si="1"/>
        <v>-42.072540516720686</v>
      </c>
      <c r="L6" s="29">
        <f t="shared" si="1"/>
        <v>6.541853350586795</v>
      </c>
      <c r="M6" s="29">
        <f t="shared" si="1"/>
        <v>26.842100344824367</v>
      </c>
      <c r="N6" s="29">
        <f t="shared" si="1"/>
        <v>155.07515857155266</v>
      </c>
      <c r="O6" s="29">
        <f t="shared" si="1"/>
        <v>4.232517014220598</v>
      </c>
      <c r="P6" s="30">
        <f t="shared" si="1"/>
        <v>-19.81424675487686</v>
      </c>
    </row>
    <row r="7" spans="2:4" ht="12.75">
      <c r="B7" s="5">
        <v>1993</v>
      </c>
      <c r="C7" s="6">
        <v>146137.39</v>
      </c>
      <c r="D7" s="25">
        <v>78000</v>
      </c>
    </row>
    <row r="8" spans="2:4" ht="12.75">
      <c r="B8" s="5">
        <v>1994</v>
      </c>
      <c r="C8" s="6">
        <v>153410.82</v>
      </c>
      <c r="D8" s="25">
        <v>78000</v>
      </c>
    </row>
    <row r="9" spans="2:4" ht="12.75">
      <c r="B9" s="5">
        <v>1995</v>
      </c>
      <c r="C9" s="6">
        <v>150469.38</v>
      </c>
      <c r="D9" s="25">
        <v>78000</v>
      </c>
    </row>
    <row r="10" spans="2:4" ht="12.75">
      <c r="B10" s="5">
        <v>1996</v>
      </c>
      <c r="C10" s="6">
        <v>135666.37</v>
      </c>
      <c r="D10" s="25">
        <v>78000</v>
      </c>
    </row>
    <row r="11" spans="2:4" ht="12.75">
      <c r="B11" s="5">
        <v>1997</v>
      </c>
      <c r="C11" s="6">
        <v>137373.87</v>
      </c>
      <c r="D11" s="25">
        <v>78000</v>
      </c>
    </row>
    <row r="12" spans="2:4" ht="12.75">
      <c r="B12" s="5">
        <v>1998</v>
      </c>
      <c r="C12" s="6">
        <v>137950.18</v>
      </c>
      <c r="D12" s="25">
        <v>78000</v>
      </c>
    </row>
    <row r="13" spans="2:4" ht="12.75">
      <c r="B13" s="5">
        <v>1999</v>
      </c>
      <c r="C13" s="6">
        <v>127944.41</v>
      </c>
      <c r="D13" s="25">
        <v>78000</v>
      </c>
    </row>
    <row r="14" spans="2:4" ht="12.75">
      <c r="B14" s="5">
        <v>2000</v>
      </c>
      <c r="C14" s="6">
        <v>135534.87</v>
      </c>
      <c r="D14" s="25">
        <v>78000</v>
      </c>
    </row>
    <row r="15" spans="2:4" ht="12.75">
      <c r="B15" s="5">
        <v>2001</v>
      </c>
      <c r="C15" s="6">
        <v>128134.08</v>
      </c>
      <c r="D15" s="25">
        <v>78000</v>
      </c>
    </row>
    <row r="16" spans="2:4" ht="12.75">
      <c r="B16" s="5">
        <v>2002</v>
      </c>
      <c r="C16" s="6">
        <v>120805.35</v>
      </c>
      <c r="D16" s="25">
        <v>78000</v>
      </c>
    </row>
    <row r="17" spans="2:4" ht="12.75">
      <c r="B17" s="5">
        <v>2003</v>
      </c>
      <c r="C17" s="6">
        <v>120124.29</v>
      </c>
      <c r="D17" s="25">
        <v>78000</v>
      </c>
    </row>
    <row r="18" spans="2:4" ht="12.75">
      <c r="B18" s="5">
        <v>2004</v>
      </c>
      <c r="C18" s="6">
        <v>122976.68</v>
      </c>
      <c r="D18" s="25">
        <v>78000</v>
      </c>
    </row>
    <row r="19" spans="2:4" ht="12.75">
      <c r="B19" s="5">
        <v>2005</v>
      </c>
      <c r="C19" s="6"/>
      <c r="D19" s="25">
        <v>78000</v>
      </c>
    </row>
    <row r="20" spans="2:4" ht="12.75">
      <c r="B20" s="5">
        <v>2006</v>
      </c>
      <c r="C20" s="6"/>
      <c r="D20" s="25">
        <v>78000</v>
      </c>
    </row>
    <row r="21" spans="2:4" ht="12.75">
      <c r="B21" s="5">
        <v>2007</v>
      </c>
      <c r="C21" s="6"/>
      <c r="D21" s="25">
        <v>78000</v>
      </c>
    </row>
    <row r="22" spans="2:4" ht="12.75">
      <c r="B22" s="5">
        <v>2008</v>
      </c>
      <c r="C22" s="6"/>
      <c r="D22" s="25">
        <v>78000</v>
      </c>
    </row>
    <row r="23" spans="2:4" ht="12.75">
      <c r="B23" s="5">
        <v>2009</v>
      </c>
      <c r="C23" s="6"/>
      <c r="D23" s="25">
        <v>78000</v>
      </c>
    </row>
    <row r="24" spans="2:4" ht="25.5">
      <c r="B24" s="7" t="s">
        <v>4</v>
      </c>
      <c r="C24" s="8">
        <v>96161</v>
      </c>
      <c r="D24" s="31">
        <v>78000</v>
      </c>
    </row>
    <row r="25" spans="2:4" ht="12.75">
      <c r="B25" s="9"/>
      <c r="C25" s="32"/>
      <c r="D25" s="32"/>
    </row>
    <row r="26" spans="2:7" ht="12.75">
      <c r="B26" s="41"/>
      <c r="C26" s="41"/>
      <c r="D26" s="41"/>
      <c r="E26" s="41"/>
      <c r="F26" s="41"/>
      <c r="G26" s="41"/>
    </row>
    <row r="27" spans="3:7" s="33" customFormat="1" ht="12.75">
      <c r="C27" s="41"/>
      <c r="D27" s="41"/>
      <c r="E27" s="41"/>
      <c r="F27" s="41"/>
      <c r="G27" s="41"/>
    </row>
    <row r="28" spans="13:18" s="34" customFormat="1" ht="12.75">
      <c r="M28" s="35"/>
      <c r="N28" s="35"/>
      <c r="O28" s="36"/>
      <c r="P28" s="36"/>
      <c r="Q28" s="36"/>
      <c r="R28" s="36"/>
    </row>
    <row r="29" spans="13:18" s="34" customFormat="1" ht="12.75">
      <c r="M29" s="35"/>
      <c r="N29" s="35"/>
      <c r="O29" s="36"/>
      <c r="P29" s="36"/>
      <c r="Q29" s="36"/>
      <c r="R29" s="36"/>
    </row>
    <row r="30" s="34" customFormat="1" ht="13.5" customHeight="1"/>
    <row r="31" s="34" customFormat="1" ht="12.75"/>
    <row r="32" spans="11:12" s="34" customFormat="1" ht="12.75">
      <c r="K32" s="3"/>
      <c r="L32" s="3"/>
    </row>
    <row r="33" spans="11:12" s="34" customFormat="1" ht="12.75">
      <c r="K33" s="3"/>
      <c r="L33" s="3"/>
    </row>
    <row r="34" spans="11:12" s="34" customFormat="1" ht="12.75">
      <c r="K34" s="3"/>
      <c r="L34" s="3"/>
    </row>
    <row r="35" spans="11:12" s="34" customFormat="1" ht="12.75">
      <c r="K35" s="3"/>
      <c r="L35" s="3"/>
    </row>
    <row r="36" spans="11:12" s="34" customFormat="1" ht="12.75">
      <c r="K36" s="3"/>
      <c r="L36" s="3"/>
    </row>
    <row r="37" spans="11:12" s="34" customFormat="1" ht="12.75">
      <c r="K37" s="3"/>
      <c r="L37" s="3"/>
    </row>
    <row r="38" spans="11:12" s="34" customFormat="1" ht="12.75">
      <c r="K38" s="3"/>
      <c r="L38" s="3"/>
    </row>
    <row r="39" spans="11:12" s="34" customFormat="1" ht="12.75">
      <c r="K39" s="3"/>
      <c r="L39" s="3"/>
    </row>
    <row r="40" spans="11:12" s="34" customFormat="1" ht="12.75">
      <c r="K40" s="3"/>
      <c r="L40" s="3"/>
    </row>
    <row r="41" spans="11:12" s="34" customFormat="1" ht="12.75">
      <c r="K41" s="3"/>
      <c r="L41" s="3"/>
    </row>
    <row r="42" spans="11:12" s="34" customFormat="1" ht="12.75">
      <c r="K42" s="3"/>
      <c r="L42" s="3"/>
    </row>
    <row r="43" spans="11:12" s="34" customFormat="1" ht="12.75">
      <c r="K43" s="3"/>
      <c r="L43" s="3"/>
    </row>
    <row r="44" spans="11:12" s="34" customFormat="1" ht="12.75">
      <c r="K44" s="3"/>
      <c r="L44" s="3"/>
    </row>
    <row r="45" spans="11:12" s="34" customFormat="1" ht="12.75">
      <c r="K45" s="3"/>
      <c r="L45" s="3"/>
    </row>
    <row r="46" spans="11:12" s="34" customFormat="1" ht="12.75">
      <c r="K46" s="3"/>
      <c r="L46" s="3"/>
    </row>
    <row r="47" spans="11:12" s="34" customFormat="1" ht="12.75">
      <c r="K47" s="3"/>
      <c r="L47" s="3"/>
    </row>
    <row r="48" spans="11:12" s="34" customFormat="1" ht="12.75">
      <c r="K48" s="3"/>
      <c r="L48" s="3"/>
    </row>
    <row r="49" spans="11:12" s="34" customFormat="1" ht="12.75">
      <c r="K49" s="3"/>
      <c r="L49" s="3"/>
    </row>
    <row r="50" spans="11:12" s="34" customFormat="1" ht="12.75">
      <c r="K50" s="3"/>
      <c r="L50" s="3"/>
    </row>
    <row r="51" spans="11:12" s="34" customFormat="1" ht="12.75">
      <c r="K51" s="3"/>
      <c r="L51" s="3"/>
    </row>
    <row r="52" spans="11:12" s="34" customFormat="1" ht="12.75">
      <c r="K52" s="3"/>
      <c r="L52" s="3"/>
    </row>
    <row r="53" spans="11:12" s="34" customFormat="1" ht="12.75">
      <c r="K53" s="3"/>
      <c r="L53" s="3"/>
    </row>
    <row r="54" spans="11:12" s="34" customFormat="1" ht="12.75">
      <c r="K54" s="3"/>
      <c r="L54" s="3"/>
    </row>
    <row r="55" spans="11:12" s="34" customFormat="1" ht="12.75">
      <c r="K55" s="3"/>
      <c r="L55" s="3"/>
    </row>
    <row r="56" spans="11:12" s="34" customFormat="1" ht="12.75">
      <c r="K56" s="3"/>
      <c r="L56" s="3"/>
    </row>
    <row r="57" spans="11:12" s="34" customFormat="1" ht="12.75">
      <c r="K57" s="3"/>
      <c r="L57" s="3"/>
    </row>
    <row r="58" spans="11:12" s="34" customFormat="1" ht="12.75">
      <c r="K58" s="3"/>
      <c r="L58" s="3"/>
    </row>
    <row r="59" spans="11:12" s="34" customFormat="1" ht="12.75">
      <c r="K59" s="3"/>
      <c r="L59" s="3"/>
    </row>
    <row r="60" spans="11:12" s="34" customFormat="1" ht="12.75">
      <c r="K60" s="3"/>
      <c r="L60" s="3"/>
    </row>
    <row r="61" spans="11:12" s="34" customFormat="1" ht="12.75">
      <c r="K61" s="3"/>
      <c r="L61" s="3"/>
    </row>
    <row r="62" spans="11:12" s="34" customFormat="1" ht="12.75">
      <c r="K62" s="3"/>
      <c r="L62" s="3"/>
    </row>
    <row r="63" spans="11:12" s="34" customFormat="1" ht="12.75">
      <c r="K63" s="3"/>
      <c r="L63" s="3"/>
    </row>
    <row r="64" spans="11:12" s="34" customFormat="1" ht="12.75">
      <c r="K64" s="3"/>
      <c r="L64" s="3"/>
    </row>
    <row r="65" spans="11:12" s="34" customFormat="1" ht="12.75">
      <c r="K65" s="3"/>
      <c r="L65" s="3"/>
    </row>
    <row r="66" spans="11:12" s="34" customFormat="1" ht="12.75">
      <c r="K66" s="3"/>
      <c r="L66" s="3"/>
    </row>
    <row r="67" spans="11:12" s="34" customFormat="1" ht="12.75">
      <c r="K67" s="3"/>
      <c r="L67" s="3"/>
    </row>
    <row r="68" spans="11:12" s="34" customFormat="1" ht="12.75">
      <c r="K68" s="3"/>
      <c r="L68" s="3"/>
    </row>
    <row r="69" spans="11:12" s="34" customFormat="1" ht="12.75">
      <c r="K69" s="3"/>
      <c r="L69" s="3"/>
    </row>
    <row r="70" spans="11:12" s="34" customFormat="1" ht="12.75">
      <c r="K70" s="3"/>
      <c r="L70" s="3"/>
    </row>
  </sheetData>
  <mergeCells count="1">
    <mergeCell ref="D2:D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B2:C12"/>
  <sheetViews>
    <sheetView workbookViewId="0" topLeftCell="A1">
      <selection activeCell="F19" sqref="F19"/>
    </sheetView>
  </sheetViews>
  <sheetFormatPr defaultColWidth="11.421875" defaultRowHeight="12.75"/>
  <cols>
    <col min="1" max="1" width="5.28125" style="14" customWidth="1"/>
    <col min="2" max="2" width="20.7109375" style="14" customWidth="1"/>
    <col min="3" max="3" width="20.00390625" style="14" customWidth="1"/>
    <col min="4" max="16384" width="11.421875" style="14" customWidth="1"/>
  </cols>
  <sheetData>
    <row r="2" spans="2:3" ht="14.25">
      <c r="B2" s="12" t="s">
        <v>8</v>
      </c>
      <c r="C2" s="13" t="s">
        <v>28</v>
      </c>
    </row>
    <row r="3" spans="2:3" ht="12.75">
      <c r="B3" s="15" t="s">
        <v>16</v>
      </c>
      <c r="C3" s="16">
        <v>24453.89</v>
      </c>
    </row>
    <row r="4" spans="2:3" ht="12.75">
      <c r="B4" s="15" t="s">
        <v>17</v>
      </c>
      <c r="C4" s="16">
        <v>878.89</v>
      </c>
    </row>
    <row r="5" spans="2:3" ht="12.75">
      <c r="B5" s="15" t="s">
        <v>10</v>
      </c>
      <c r="C5" s="16">
        <v>634.88</v>
      </c>
    </row>
    <row r="6" spans="2:3" ht="12.75">
      <c r="B6" s="15" t="s">
        <v>14</v>
      </c>
      <c r="C6" s="16">
        <v>292.76</v>
      </c>
    </row>
    <row r="7" spans="2:3" ht="12.75">
      <c r="B7" s="15" t="s">
        <v>9</v>
      </c>
      <c r="C7" s="16">
        <v>209.23</v>
      </c>
    </row>
    <row r="8" spans="2:3" ht="12.75">
      <c r="B8" s="15" t="s">
        <v>12</v>
      </c>
      <c r="C8" s="16">
        <v>58.01</v>
      </c>
    </row>
    <row r="9" spans="2:3" ht="12.75">
      <c r="B9" s="15" t="s">
        <v>11</v>
      </c>
      <c r="C9" s="16">
        <v>37.69</v>
      </c>
    </row>
    <row r="10" spans="2:3" ht="12.75">
      <c r="B10" s="15" t="s">
        <v>13</v>
      </c>
      <c r="C10" s="16">
        <v>7.97</v>
      </c>
    </row>
    <row r="11" spans="2:3" ht="12.75">
      <c r="B11" s="17" t="s">
        <v>15</v>
      </c>
      <c r="C11" s="18">
        <v>0</v>
      </c>
    </row>
    <row r="12" spans="2:3" ht="12.75">
      <c r="B12" s="19" t="s">
        <v>18</v>
      </c>
      <c r="C12" s="20">
        <f>SUM(C3:C11)</f>
        <v>26573.319999999996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O68"/>
  <sheetViews>
    <sheetView workbookViewId="0" topLeftCell="A1">
      <selection activeCell="E24" sqref="E24"/>
    </sheetView>
  </sheetViews>
  <sheetFormatPr defaultColWidth="11.421875" defaultRowHeight="12.75"/>
  <cols>
    <col min="1" max="1" width="6.00390625" style="3" customWidth="1"/>
    <col min="2" max="2" width="8.8515625" style="3" customWidth="1"/>
    <col min="3" max="3" width="11.421875" style="3" customWidth="1"/>
    <col min="4" max="4" width="18.28125" style="3" customWidth="1"/>
    <col min="5" max="7" width="11.421875" style="3" customWidth="1"/>
    <col min="8" max="8" width="15.28125" style="3" customWidth="1"/>
    <col min="9" max="16384" width="11.421875" style="3" customWidth="1"/>
  </cols>
  <sheetData>
    <row r="2" spans="2:15" ht="38.25" customHeight="1">
      <c r="B2" s="1" t="s">
        <v>0</v>
      </c>
      <c r="C2" s="1" t="s">
        <v>7</v>
      </c>
      <c r="D2" s="96" t="s">
        <v>20</v>
      </c>
      <c r="F2" s="43" t="s">
        <v>0</v>
      </c>
      <c r="G2" s="44" t="s">
        <v>16</v>
      </c>
      <c r="H2" s="44" t="s">
        <v>17</v>
      </c>
      <c r="I2" s="45" t="s">
        <v>10</v>
      </c>
      <c r="J2" s="44" t="s">
        <v>14</v>
      </c>
      <c r="K2" s="45" t="s">
        <v>9</v>
      </c>
      <c r="L2" s="44" t="s">
        <v>12</v>
      </c>
      <c r="M2" s="44" t="s">
        <v>11</v>
      </c>
      <c r="N2" s="43" t="s">
        <v>13</v>
      </c>
      <c r="O2" s="46" t="s">
        <v>18</v>
      </c>
    </row>
    <row r="3" spans="2:15" ht="12.75">
      <c r="B3" s="47"/>
      <c r="C3" s="47" t="s">
        <v>21</v>
      </c>
      <c r="D3" s="96"/>
      <c r="F3" s="36" t="s">
        <v>22</v>
      </c>
      <c r="G3" s="48">
        <v>26457.43</v>
      </c>
      <c r="H3" s="48">
        <v>55</v>
      </c>
      <c r="I3" s="48">
        <v>1471.82</v>
      </c>
      <c r="J3" s="48">
        <v>450</v>
      </c>
      <c r="K3" s="48">
        <v>112.07</v>
      </c>
      <c r="L3" s="48">
        <v>47.23</v>
      </c>
      <c r="M3" s="48">
        <v>32.47</v>
      </c>
      <c r="N3" s="48">
        <v>5.61</v>
      </c>
      <c r="O3" s="49">
        <v>28631.76</v>
      </c>
    </row>
    <row r="4" spans="2:15" ht="12.75">
      <c r="B4" s="5">
        <v>1990</v>
      </c>
      <c r="C4" s="6">
        <v>28631.76</v>
      </c>
      <c r="D4" s="25">
        <v>28760</v>
      </c>
      <c r="F4" s="50">
        <v>2004</v>
      </c>
      <c r="G4" s="51">
        <v>24453.89</v>
      </c>
      <c r="H4" s="51">
        <v>878.89</v>
      </c>
      <c r="I4" s="51">
        <v>634.88</v>
      </c>
      <c r="J4" s="51">
        <v>292.76</v>
      </c>
      <c r="K4" s="51">
        <v>209.23</v>
      </c>
      <c r="L4" s="51">
        <v>58.01</v>
      </c>
      <c r="M4" s="51">
        <v>37.69</v>
      </c>
      <c r="N4" s="51">
        <v>7.97</v>
      </c>
      <c r="O4" s="52">
        <v>26573.32</v>
      </c>
    </row>
    <row r="5" spans="2:15" ht="12.75">
      <c r="B5" s="5">
        <v>1991</v>
      </c>
      <c r="C5" s="6">
        <v>28009.53</v>
      </c>
      <c r="D5" s="25">
        <v>28760</v>
      </c>
      <c r="F5" s="34" t="s">
        <v>23</v>
      </c>
      <c r="G5" s="51">
        <f aca="true" t="shared" si="0" ref="G5:O5">G4-G3</f>
        <v>-2003.5400000000009</v>
      </c>
      <c r="H5" s="51">
        <f t="shared" si="0"/>
        <v>823.89</v>
      </c>
      <c r="I5" s="51">
        <f t="shared" si="0"/>
        <v>-836.9399999999999</v>
      </c>
      <c r="J5" s="51">
        <f t="shared" si="0"/>
        <v>-157.24</v>
      </c>
      <c r="K5" s="51">
        <f t="shared" si="0"/>
        <v>97.16</v>
      </c>
      <c r="L5" s="51">
        <f t="shared" si="0"/>
        <v>10.780000000000001</v>
      </c>
      <c r="M5" s="51">
        <f t="shared" si="0"/>
        <v>5.219999999999999</v>
      </c>
      <c r="N5" s="51">
        <f t="shared" si="0"/>
        <v>2.3599999999999994</v>
      </c>
      <c r="O5" s="52">
        <f t="shared" si="0"/>
        <v>-2058.4399999999987</v>
      </c>
    </row>
    <row r="6" spans="2:15" ht="12.75">
      <c r="B6" s="5">
        <v>1992</v>
      </c>
      <c r="C6" s="6">
        <v>27289.71</v>
      </c>
      <c r="D6" s="25">
        <v>28760</v>
      </c>
      <c r="F6" s="53" t="s">
        <v>24</v>
      </c>
      <c r="G6" s="54">
        <f aca="true" t="shared" si="1" ref="G6:O6">G5*100/G3</f>
        <v>-7.5726931905328705</v>
      </c>
      <c r="H6" s="54">
        <f t="shared" si="1"/>
        <v>1497.9818181818182</v>
      </c>
      <c r="I6" s="54">
        <f t="shared" si="1"/>
        <v>-56.86429047030208</v>
      </c>
      <c r="J6" s="54">
        <f t="shared" si="1"/>
        <v>-34.94222222222222</v>
      </c>
      <c r="K6" s="54">
        <f t="shared" si="1"/>
        <v>86.69581511555279</v>
      </c>
      <c r="L6" s="54">
        <f t="shared" si="1"/>
        <v>22.824475968663986</v>
      </c>
      <c r="M6" s="54">
        <f t="shared" si="1"/>
        <v>16.076378195257156</v>
      </c>
      <c r="N6" s="54">
        <f t="shared" si="1"/>
        <v>42.06773618538323</v>
      </c>
      <c r="O6" s="52">
        <f t="shared" si="1"/>
        <v>-7.189358949641933</v>
      </c>
    </row>
    <row r="7" spans="2:4" ht="12.75">
      <c r="B7" s="5">
        <v>1993</v>
      </c>
      <c r="C7" s="6">
        <v>27076.89</v>
      </c>
      <c r="D7" s="25">
        <v>28760</v>
      </c>
    </row>
    <row r="8" spans="2:4" ht="12.75">
      <c r="B8" s="5">
        <v>1994</v>
      </c>
      <c r="C8" s="6">
        <v>27404.74</v>
      </c>
      <c r="D8" s="25">
        <v>28760</v>
      </c>
    </row>
    <row r="9" spans="2:4" ht="12.75">
      <c r="B9" s="5">
        <v>1995</v>
      </c>
      <c r="C9" s="6">
        <v>27443.87</v>
      </c>
      <c r="D9" s="25">
        <v>28760</v>
      </c>
    </row>
    <row r="10" spans="2:4" ht="12.75">
      <c r="B10" s="5">
        <v>1996</v>
      </c>
      <c r="C10" s="6">
        <v>27770.12</v>
      </c>
      <c r="D10" s="25">
        <v>28760</v>
      </c>
    </row>
    <row r="11" spans="2:4" ht="12.75">
      <c r="B11" s="5">
        <v>1997</v>
      </c>
      <c r="C11" s="6">
        <v>27568.31</v>
      </c>
      <c r="D11" s="25">
        <v>28760</v>
      </c>
    </row>
    <row r="12" spans="2:4" ht="12.75">
      <c r="B12" s="5">
        <v>1998</v>
      </c>
      <c r="C12" s="6">
        <v>27449.87</v>
      </c>
      <c r="D12" s="25">
        <v>28760</v>
      </c>
    </row>
    <row r="13" spans="2:4" ht="12.75">
      <c r="B13" s="5">
        <v>1999</v>
      </c>
      <c r="C13" s="6">
        <v>27967.95</v>
      </c>
      <c r="D13" s="25">
        <v>28760</v>
      </c>
    </row>
    <row r="14" spans="2:4" ht="12.75">
      <c r="B14" s="5">
        <v>2000</v>
      </c>
      <c r="C14" s="6">
        <v>27616.83</v>
      </c>
      <c r="D14" s="25">
        <v>28760</v>
      </c>
    </row>
    <row r="15" spans="2:4" ht="12.75">
      <c r="B15" s="5">
        <v>2001</v>
      </c>
      <c r="C15" s="6">
        <v>27912.48</v>
      </c>
      <c r="D15" s="25">
        <v>28760</v>
      </c>
    </row>
    <row r="16" spans="2:4" ht="12.75">
      <c r="B16" s="5">
        <v>2002</v>
      </c>
      <c r="C16" s="6">
        <v>27189.51</v>
      </c>
      <c r="D16" s="25">
        <v>28760</v>
      </c>
    </row>
    <row r="17" spans="2:4" ht="12.75">
      <c r="B17" s="5">
        <v>2003</v>
      </c>
      <c r="C17" s="6">
        <v>26673.18</v>
      </c>
      <c r="D17" s="25">
        <v>28760</v>
      </c>
    </row>
    <row r="18" spans="2:4" ht="12.75">
      <c r="B18" s="5">
        <v>2004</v>
      </c>
      <c r="C18" s="6">
        <v>26573.31</v>
      </c>
      <c r="D18" s="25">
        <v>28760</v>
      </c>
    </row>
    <row r="19" spans="2:4" ht="12.75">
      <c r="B19" s="5">
        <v>2005</v>
      </c>
      <c r="C19" s="6"/>
      <c r="D19" s="25">
        <v>28760</v>
      </c>
    </row>
    <row r="20" spans="2:4" ht="12.75">
      <c r="B20" s="5">
        <v>2006</v>
      </c>
      <c r="C20" s="6"/>
      <c r="D20" s="25">
        <v>28760</v>
      </c>
    </row>
    <row r="21" spans="2:4" ht="12.75">
      <c r="B21" s="5">
        <v>2007</v>
      </c>
      <c r="C21" s="6"/>
      <c r="D21" s="25">
        <v>28760</v>
      </c>
    </row>
    <row r="22" spans="2:4" ht="12.75">
      <c r="B22" s="5">
        <v>2008</v>
      </c>
      <c r="C22" s="6"/>
      <c r="D22" s="25">
        <v>28760</v>
      </c>
    </row>
    <row r="23" spans="2:4" ht="12.75">
      <c r="B23" s="5">
        <v>2009</v>
      </c>
      <c r="C23" s="6"/>
      <c r="D23" s="25">
        <v>28760</v>
      </c>
    </row>
    <row r="24" spans="2:4" ht="25.5">
      <c r="B24" s="7" t="s">
        <v>4</v>
      </c>
      <c r="C24" s="8">
        <v>27507</v>
      </c>
      <c r="D24" s="31">
        <v>28760</v>
      </c>
    </row>
    <row r="25" spans="2:3" ht="12.75">
      <c r="B25" s="9"/>
      <c r="C25" s="32"/>
    </row>
    <row r="27" ht="12.75">
      <c r="B27" s="11"/>
    </row>
    <row r="33" spans="2:9" ht="12.75">
      <c r="B33" s="34"/>
      <c r="C33" s="34"/>
      <c r="D33" s="34"/>
      <c r="E33" s="34"/>
      <c r="F33" s="34"/>
      <c r="G33" s="34"/>
      <c r="H33" s="34"/>
      <c r="I33" s="34"/>
    </row>
    <row r="34" spans="2:9" ht="12.75">
      <c r="B34" s="34"/>
      <c r="C34" s="34"/>
      <c r="D34" s="34"/>
      <c r="E34" s="34"/>
      <c r="F34" s="34"/>
      <c r="G34" s="34"/>
      <c r="H34" s="34"/>
      <c r="I34" s="34"/>
    </row>
    <row r="35" spans="2:9" ht="12.75">
      <c r="B35" s="34"/>
      <c r="C35" s="34"/>
      <c r="D35" s="34"/>
      <c r="E35" s="34"/>
      <c r="F35" s="34"/>
      <c r="G35" s="34"/>
      <c r="H35" s="34"/>
      <c r="I35" s="34"/>
    </row>
    <row r="36" spans="2:9" ht="12.75">
      <c r="B36" s="34"/>
      <c r="C36" s="34"/>
      <c r="D36" s="34"/>
      <c r="E36" s="34"/>
      <c r="F36" s="34"/>
      <c r="G36" s="34"/>
      <c r="H36" s="34"/>
      <c r="I36" s="34"/>
    </row>
    <row r="37" spans="2:9" ht="12.75">
      <c r="B37" s="34"/>
      <c r="C37" s="34"/>
      <c r="D37" s="34"/>
      <c r="E37" s="34"/>
      <c r="F37" s="34"/>
      <c r="G37" s="34"/>
      <c r="H37" s="34"/>
      <c r="I37" s="34"/>
    </row>
    <row r="38" spans="2:9" ht="12.75">
      <c r="B38" s="34"/>
      <c r="C38" s="34"/>
      <c r="D38" s="34"/>
      <c r="E38" s="34"/>
      <c r="F38" s="34"/>
      <c r="G38" s="34"/>
      <c r="H38" s="34"/>
      <c r="I38" s="34"/>
    </row>
    <row r="39" spans="2:9" ht="12.75">
      <c r="B39" s="34"/>
      <c r="C39" s="34"/>
      <c r="D39" s="34"/>
      <c r="E39" s="34"/>
      <c r="F39" s="34"/>
      <c r="G39" s="34"/>
      <c r="H39" s="34"/>
      <c r="I39" s="34"/>
    </row>
    <row r="40" spans="2:9" ht="12.75">
      <c r="B40" s="34"/>
      <c r="C40" s="34"/>
      <c r="D40" s="34"/>
      <c r="E40" s="34"/>
      <c r="F40" s="34"/>
      <c r="G40" s="34"/>
      <c r="H40" s="34"/>
      <c r="I40" s="34"/>
    </row>
    <row r="41" spans="2:9" ht="12.75">
      <c r="B41" s="34"/>
      <c r="C41" s="34"/>
      <c r="D41" s="34"/>
      <c r="E41" s="34"/>
      <c r="F41" s="34"/>
      <c r="G41" s="34"/>
      <c r="H41" s="34"/>
      <c r="I41" s="34"/>
    </row>
    <row r="42" spans="2:9" ht="12.75">
      <c r="B42" s="34"/>
      <c r="C42" s="34"/>
      <c r="D42" s="34"/>
      <c r="E42" s="34"/>
      <c r="F42" s="34"/>
      <c r="G42" s="34"/>
      <c r="H42" s="34"/>
      <c r="I42" s="34"/>
    </row>
    <row r="43" spans="2:9" ht="12.75">
      <c r="B43" s="34"/>
      <c r="C43" s="34"/>
      <c r="D43" s="34"/>
      <c r="E43" s="34"/>
      <c r="F43" s="34"/>
      <c r="G43" s="34"/>
      <c r="H43" s="34"/>
      <c r="I43" s="34"/>
    </row>
    <row r="44" spans="2:9" ht="12.75">
      <c r="B44" s="34"/>
      <c r="C44" s="34"/>
      <c r="D44" s="34"/>
      <c r="E44" s="34"/>
      <c r="F44" s="34"/>
      <c r="G44" s="34"/>
      <c r="H44" s="34"/>
      <c r="I44" s="34"/>
    </row>
    <row r="45" spans="2:9" ht="12.75">
      <c r="B45" s="34"/>
      <c r="C45" s="34"/>
      <c r="D45" s="34"/>
      <c r="E45" s="34"/>
      <c r="F45" s="34"/>
      <c r="G45" s="34"/>
      <c r="H45" s="34"/>
      <c r="I45" s="34"/>
    </row>
    <row r="46" spans="2:9" ht="12.75">
      <c r="B46" s="34"/>
      <c r="C46" s="34"/>
      <c r="D46" s="34"/>
      <c r="E46" s="34"/>
      <c r="F46" s="34"/>
      <c r="G46" s="34"/>
      <c r="H46" s="34"/>
      <c r="I46" s="34"/>
    </row>
    <row r="47" spans="2:9" ht="12.75">
      <c r="B47" s="34"/>
      <c r="C47" s="34"/>
      <c r="D47" s="34"/>
      <c r="E47" s="34"/>
      <c r="F47" s="34"/>
      <c r="G47" s="34"/>
      <c r="H47" s="34"/>
      <c r="I47" s="34"/>
    </row>
    <row r="48" spans="2:9" ht="12.75">
      <c r="B48" s="34"/>
      <c r="C48" s="34"/>
      <c r="D48" s="34"/>
      <c r="E48" s="34"/>
      <c r="F48" s="34"/>
      <c r="G48" s="34"/>
      <c r="H48" s="34"/>
      <c r="I48" s="34"/>
    </row>
    <row r="49" spans="2:9" ht="12.75">
      <c r="B49" s="34"/>
      <c r="C49" s="34"/>
      <c r="D49" s="34"/>
      <c r="E49" s="34"/>
      <c r="F49" s="34"/>
      <c r="G49" s="34"/>
      <c r="H49" s="34"/>
      <c r="I49" s="34"/>
    </row>
    <row r="50" spans="2:9" ht="12.75">
      <c r="B50" s="34"/>
      <c r="C50" s="34"/>
      <c r="D50" s="34"/>
      <c r="E50" s="34"/>
      <c r="F50" s="34"/>
      <c r="G50" s="34"/>
      <c r="H50" s="34"/>
      <c r="I50" s="34"/>
    </row>
    <row r="51" spans="2:9" ht="12.75">
      <c r="B51" s="34"/>
      <c r="C51" s="34"/>
      <c r="D51" s="34"/>
      <c r="E51" s="34"/>
      <c r="F51" s="34"/>
      <c r="G51" s="34"/>
      <c r="H51" s="34"/>
      <c r="I51" s="34"/>
    </row>
    <row r="52" spans="2:9" ht="12.75">
      <c r="B52" s="34"/>
      <c r="C52" s="34"/>
      <c r="D52" s="34"/>
      <c r="E52" s="34"/>
      <c r="F52" s="34"/>
      <c r="G52" s="34"/>
      <c r="H52" s="34"/>
      <c r="I52" s="34"/>
    </row>
    <row r="53" spans="2:9" ht="12.75">
      <c r="B53" s="34"/>
      <c r="C53" s="34"/>
      <c r="D53" s="34"/>
      <c r="E53" s="34"/>
      <c r="F53" s="34"/>
      <c r="G53" s="34"/>
      <c r="H53" s="34"/>
      <c r="I53" s="34"/>
    </row>
    <row r="54" spans="2:9" ht="12.75">
      <c r="B54" s="34"/>
      <c r="C54" s="34"/>
      <c r="D54" s="34"/>
      <c r="E54" s="34"/>
      <c r="F54" s="34"/>
      <c r="G54" s="34"/>
      <c r="H54" s="34"/>
      <c r="I54" s="34"/>
    </row>
    <row r="55" spans="2:9" ht="12.75">
      <c r="B55" s="34"/>
      <c r="C55" s="34"/>
      <c r="D55" s="34"/>
      <c r="E55" s="34"/>
      <c r="F55" s="34"/>
      <c r="G55" s="34"/>
      <c r="H55" s="34"/>
      <c r="I55" s="34"/>
    </row>
    <row r="56" spans="2:9" ht="12.75">
      <c r="B56" s="34"/>
      <c r="C56" s="34"/>
      <c r="D56" s="34"/>
      <c r="E56" s="34"/>
      <c r="F56" s="34"/>
      <c r="G56" s="34"/>
      <c r="H56" s="34"/>
      <c r="I56" s="34"/>
    </row>
    <row r="57" spans="2:9" ht="12.75">
      <c r="B57" s="34"/>
      <c r="C57" s="34"/>
      <c r="D57" s="34"/>
      <c r="E57" s="34"/>
      <c r="F57" s="34"/>
      <c r="G57" s="34"/>
      <c r="H57" s="34"/>
      <c r="I57" s="34"/>
    </row>
    <row r="58" spans="2:9" ht="12.75">
      <c r="B58" s="34"/>
      <c r="C58" s="34"/>
      <c r="D58" s="34"/>
      <c r="E58" s="34"/>
      <c r="F58" s="34"/>
      <c r="G58" s="34"/>
      <c r="H58" s="34"/>
      <c r="I58" s="34"/>
    </row>
    <row r="59" spans="2:9" ht="12.75">
      <c r="B59" s="34"/>
      <c r="C59" s="34"/>
      <c r="D59" s="34"/>
      <c r="E59" s="34"/>
      <c r="F59" s="34"/>
      <c r="G59" s="34"/>
      <c r="H59" s="34"/>
      <c r="I59" s="34"/>
    </row>
    <row r="60" spans="2:9" ht="12.75">
      <c r="B60" s="34"/>
      <c r="C60" s="34"/>
      <c r="D60" s="34"/>
      <c r="E60" s="34"/>
      <c r="F60" s="34"/>
      <c r="G60" s="34"/>
      <c r="H60" s="34"/>
      <c r="I60" s="34"/>
    </row>
    <row r="61" spans="2:9" ht="12.75">
      <c r="B61" s="34"/>
      <c r="C61" s="34"/>
      <c r="D61" s="34"/>
      <c r="E61" s="34"/>
      <c r="F61" s="34"/>
      <c r="G61" s="34"/>
      <c r="H61" s="34"/>
      <c r="I61" s="34"/>
    </row>
    <row r="62" spans="2:9" ht="12.75">
      <c r="B62" s="34"/>
      <c r="C62" s="34"/>
      <c r="D62" s="34"/>
      <c r="E62" s="34"/>
      <c r="F62" s="34"/>
      <c r="G62" s="34"/>
      <c r="H62" s="34"/>
      <c r="I62" s="34"/>
    </row>
    <row r="63" spans="2:9" ht="12.75">
      <c r="B63" s="34"/>
      <c r="C63" s="34"/>
      <c r="D63" s="34"/>
      <c r="E63" s="34"/>
      <c r="F63" s="34"/>
      <c r="G63" s="34"/>
      <c r="H63" s="34"/>
      <c r="I63" s="34"/>
    </row>
    <row r="64" spans="2:9" ht="12.75">
      <c r="B64" s="34"/>
      <c r="C64" s="34"/>
      <c r="D64" s="34"/>
      <c r="E64" s="34"/>
      <c r="F64" s="34"/>
      <c r="G64" s="34"/>
      <c r="H64" s="34"/>
      <c r="I64" s="34"/>
    </row>
    <row r="65" spans="2:9" ht="12.75">
      <c r="B65" s="34"/>
      <c r="C65" s="34"/>
      <c r="D65" s="34"/>
      <c r="E65" s="34"/>
      <c r="F65" s="34"/>
      <c r="G65" s="34"/>
      <c r="H65" s="34"/>
      <c r="I65" s="34"/>
    </row>
    <row r="66" spans="2:9" ht="12.75">
      <c r="B66" s="34"/>
      <c r="C66" s="34"/>
      <c r="D66" s="34"/>
      <c r="E66" s="34"/>
      <c r="F66" s="34"/>
      <c r="G66" s="34"/>
      <c r="H66" s="34"/>
      <c r="I66" s="34"/>
    </row>
    <row r="67" spans="2:9" ht="12.75">
      <c r="B67" s="34"/>
      <c r="C67" s="34"/>
      <c r="D67" s="34"/>
      <c r="E67" s="34"/>
      <c r="F67" s="34"/>
      <c r="G67" s="34"/>
      <c r="H67" s="34"/>
      <c r="I67" s="34"/>
    </row>
    <row r="68" spans="2:9" ht="12.75">
      <c r="B68" s="34"/>
      <c r="C68" s="34"/>
      <c r="D68" s="34"/>
      <c r="E68" s="34"/>
      <c r="F68" s="34"/>
      <c r="G68" s="34"/>
      <c r="H68" s="34"/>
      <c r="I68" s="34"/>
    </row>
  </sheetData>
  <mergeCells count="1">
    <mergeCell ref="D2:D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B2:O15"/>
  <sheetViews>
    <sheetView workbookViewId="0" topLeftCell="E1">
      <selection activeCell="Q7" sqref="Q7"/>
    </sheetView>
  </sheetViews>
  <sheetFormatPr defaultColWidth="11.421875" defaultRowHeight="12.75"/>
  <cols>
    <col min="1" max="1" width="6.00390625" style="55" customWidth="1"/>
    <col min="2" max="2" width="19.57421875" style="55" customWidth="1"/>
    <col min="3" max="3" width="23.7109375" style="55" customWidth="1"/>
    <col min="4" max="12" width="11.421875" style="55" customWidth="1"/>
    <col min="13" max="13" width="11.421875" style="68" customWidth="1"/>
    <col min="14" max="16384" width="11.421875" style="55" customWidth="1"/>
  </cols>
  <sheetData>
    <row r="2" spans="2:15" ht="16.5">
      <c r="B2" s="97" t="s">
        <v>44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5" ht="12.75">
      <c r="B3" s="56" t="s">
        <v>29</v>
      </c>
      <c r="C3" s="57" t="s">
        <v>30</v>
      </c>
      <c r="D3" s="58">
        <v>1994</v>
      </c>
      <c r="E3" s="58">
        <v>1995</v>
      </c>
      <c r="F3" s="58">
        <v>1996</v>
      </c>
      <c r="G3" s="58">
        <v>1997</v>
      </c>
      <c r="H3" s="58">
        <v>1998</v>
      </c>
      <c r="I3" s="58">
        <v>1999</v>
      </c>
      <c r="J3" s="58">
        <v>2000</v>
      </c>
      <c r="K3" s="58">
        <v>2001</v>
      </c>
      <c r="L3" s="58">
        <v>2002</v>
      </c>
      <c r="M3" s="58">
        <v>2003</v>
      </c>
      <c r="N3" s="58">
        <v>2004</v>
      </c>
      <c r="O3" s="58">
        <v>2005</v>
      </c>
    </row>
    <row r="4" spans="2:15" ht="12.75">
      <c r="B4" s="59" t="s">
        <v>31</v>
      </c>
      <c r="C4" s="60" t="s">
        <v>32</v>
      </c>
      <c r="D4" s="60">
        <v>15.3575</v>
      </c>
      <c r="E4" s="60">
        <v>13.19</v>
      </c>
      <c r="F4" s="60">
        <v>15.545</v>
      </c>
      <c r="G4" s="60">
        <v>11.27</v>
      </c>
      <c r="H4" s="60">
        <v>11.8525</v>
      </c>
      <c r="I4" s="60">
        <v>10.2425</v>
      </c>
      <c r="J4" s="60">
        <v>9.1225</v>
      </c>
      <c r="K4" s="60">
        <v>9.5525</v>
      </c>
      <c r="L4" s="60">
        <v>8.3275</v>
      </c>
      <c r="M4" s="60">
        <v>7.35</v>
      </c>
      <c r="N4" s="60">
        <v>6.6875</v>
      </c>
      <c r="O4" s="60">
        <v>6.2325</v>
      </c>
    </row>
    <row r="5" spans="2:15" ht="12.75">
      <c r="B5" s="59" t="s">
        <v>33</v>
      </c>
      <c r="C5" s="60" t="s">
        <v>34</v>
      </c>
      <c r="D5" s="60">
        <v>13.845</v>
      </c>
      <c r="E5" s="60">
        <v>18.485</v>
      </c>
      <c r="F5" s="60">
        <v>21.195</v>
      </c>
      <c r="G5" s="60">
        <v>14.865</v>
      </c>
      <c r="H5" s="60">
        <v>14.05</v>
      </c>
      <c r="I5" s="60">
        <v>12.385</v>
      </c>
      <c r="J5" s="60">
        <v>9.725</v>
      </c>
      <c r="K5" s="60">
        <v>11.64</v>
      </c>
      <c r="L5" s="60">
        <v>9.85</v>
      </c>
      <c r="M5" s="60">
        <v>10.09</v>
      </c>
      <c r="N5" s="60">
        <v>8.195</v>
      </c>
      <c r="O5" s="60">
        <v>6.49</v>
      </c>
    </row>
    <row r="6" spans="2:15" ht="12.75">
      <c r="B6" s="59" t="s">
        <v>35</v>
      </c>
      <c r="C6" s="60" t="s">
        <v>36</v>
      </c>
      <c r="D6" s="60">
        <v>26.69</v>
      </c>
      <c r="E6" s="60">
        <v>18.05</v>
      </c>
      <c r="F6" s="60">
        <v>18.13</v>
      </c>
      <c r="G6" s="60">
        <v>15.24</v>
      </c>
      <c r="H6" s="60">
        <v>14.1</v>
      </c>
      <c r="I6" s="60">
        <v>11.86</v>
      </c>
      <c r="J6" s="60"/>
      <c r="K6" s="60">
        <v>10.93</v>
      </c>
      <c r="L6" s="60">
        <v>10.51</v>
      </c>
      <c r="M6" s="60">
        <v>9.99</v>
      </c>
      <c r="N6" s="60">
        <v>9.09</v>
      </c>
      <c r="O6" s="60">
        <v>7.01</v>
      </c>
    </row>
    <row r="7" spans="2:15" ht="12.75">
      <c r="B7" s="59" t="s">
        <v>37</v>
      </c>
      <c r="C7" s="60" t="s">
        <v>38</v>
      </c>
      <c r="D7" s="60">
        <v>19.176666666666666</v>
      </c>
      <c r="E7" s="60">
        <v>20.44</v>
      </c>
      <c r="F7" s="60">
        <v>20.78</v>
      </c>
      <c r="G7" s="60">
        <v>13.493333333333334</v>
      </c>
      <c r="H7" s="60">
        <v>11.673333333333332</v>
      </c>
      <c r="I7" s="60">
        <v>10.793333333333331</v>
      </c>
      <c r="J7" s="60">
        <v>8.546666666666667</v>
      </c>
      <c r="K7" s="60">
        <v>9.023333333333333</v>
      </c>
      <c r="L7" s="60">
        <v>8.343333333333334</v>
      </c>
      <c r="M7" s="60">
        <v>9.266666666666667</v>
      </c>
      <c r="N7" s="60">
        <v>6.073333333333333</v>
      </c>
      <c r="O7" s="60">
        <v>6.353333333333333</v>
      </c>
    </row>
    <row r="8" spans="2:15" ht="12.75">
      <c r="B8" s="59" t="s">
        <v>39</v>
      </c>
      <c r="C8" s="60" t="s">
        <v>36</v>
      </c>
      <c r="D8" s="60">
        <v>39.45</v>
      </c>
      <c r="E8" s="60">
        <v>33.83</v>
      </c>
      <c r="F8" s="60">
        <v>37.17</v>
      </c>
      <c r="G8" s="60">
        <v>37.9</v>
      </c>
      <c r="H8" s="60">
        <v>34.26</v>
      </c>
      <c r="I8" s="60">
        <v>39.17</v>
      </c>
      <c r="J8" s="60">
        <v>37.84</v>
      </c>
      <c r="K8" s="60">
        <v>35.18</v>
      </c>
      <c r="L8" s="60">
        <v>23.55</v>
      </c>
      <c r="M8" s="60">
        <v>25.2</v>
      </c>
      <c r="N8" s="60">
        <v>26.91</v>
      </c>
      <c r="O8" s="60">
        <v>23.74</v>
      </c>
    </row>
    <row r="9" spans="2:15" ht="12.75">
      <c r="B9" s="59" t="s">
        <v>40</v>
      </c>
      <c r="C9" s="60" t="s">
        <v>41</v>
      </c>
      <c r="D9" s="60">
        <v>13.79</v>
      </c>
      <c r="E9" s="60">
        <v>13.405</v>
      </c>
      <c r="F9" s="60">
        <v>14.37</v>
      </c>
      <c r="G9" s="60">
        <v>8.585</v>
      </c>
      <c r="H9" s="60">
        <v>7.105</v>
      </c>
      <c r="I9" s="60">
        <v>6.325</v>
      </c>
      <c r="J9" s="60">
        <v>5.31</v>
      </c>
      <c r="K9" s="60">
        <v>5.62</v>
      </c>
      <c r="L9" s="60">
        <v>5.335</v>
      </c>
      <c r="M9" s="60">
        <v>4.485</v>
      </c>
      <c r="N9" s="60">
        <v>4.445</v>
      </c>
      <c r="O9" s="60">
        <v>3.475</v>
      </c>
    </row>
    <row r="10" spans="2:15" ht="12.75">
      <c r="B10" s="61" t="s">
        <v>40</v>
      </c>
      <c r="C10" s="62" t="s">
        <v>42</v>
      </c>
      <c r="D10" s="62">
        <v>11.021428571428572</v>
      </c>
      <c r="E10" s="62">
        <v>11.39857142857143</v>
      </c>
      <c r="F10" s="62">
        <v>11.954285714285716</v>
      </c>
      <c r="G10" s="62">
        <v>7.1257142857142854</v>
      </c>
      <c r="H10" s="62">
        <v>5.714285714285714</v>
      </c>
      <c r="I10" s="62">
        <v>5.15</v>
      </c>
      <c r="J10" s="62">
        <v>4.732857142857142</v>
      </c>
      <c r="K10" s="62">
        <v>4.707142857142856</v>
      </c>
      <c r="L10" s="62">
        <v>4.6014285714285705</v>
      </c>
      <c r="M10" s="62">
        <v>2.7728571428571427</v>
      </c>
      <c r="N10" s="62">
        <v>2.8185714285714285</v>
      </c>
      <c r="O10" s="62">
        <v>2.672857142857143</v>
      </c>
    </row>
    <row r="11" spans="2:15" ht="12.75">
      <c r="B11" s="63" t="s">
        <v>43</v>
      </c>
      <c r="C11" s="64"/>
      <c r="D11" s="65">
        <v>20</v>
      </c>
      <c r="E11" s="65">
        <v>20</v>
      </c>
      <c r="F11" s="65">
        <v>20</v>
      </c>
      <c r="G11" s="65">
        <v>20</v>
      </c>
      <c r="H11" s="65">
        <v>20</v>
      </c>
      <c r="I11" s="65">
        <v>20</v>
      </c>
      <c r="J11" s="65">
        <v>20</v>
      </c>
      <c r="K11" s="65">
        <v>20</v>
      </c>
      <c r="L11" s="65">
        <v>20</v>
      </c>
      <c r="M11" s="65">
        <v>20</v>
      </c>
      <c r="N11" s="65">
        <v>20</v>
      </c>
      <c r="O11" s="65">
        <v>20</v>
      </c>
    </row>
    <row r="12" spans="2:12" ht="12.75">
      <c r="B12" s="66"/>
      <c r="C12" s="66"/>
      <c r="D12" s="67"/>
      <c r="E12" s="67"/>
      <c r="F12" s="67"/>
      <c r="G12" s="67"/>
      <c r="H12" s="67"/>
      <c r="I12" s="67"/>
      <c r="J12" s="67"/>
      <c r="K12" s="67"/>
      <c r="L12" s="67"/>
    </row>
    <row r="13" spans="2:12" ht="12.75">
      <c r="B13" s="66"/>
      <c r="C13" s="66"/>
      <c r="D13" s="69"/>
      <c r="E13" s="69"/>
      <c r="F13" s="69"/>
      <c r="G13" s="69"/>
      <c r="H13" s="69"/>
      <c r="I13" s="69"/>
      <c r="J13" s="69"/>
      <c r="K13" s="69"/>
      <c r="L13" s="69"/>
    </row>
    <row r="14" spans="2:12" ht="12.75"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</row>
    <row r="15" spans="2:12" ht="12.75">
      <c r="B15" s="66"/>
      <c r="C15" s="66"/>
      <c r="D15" s="67"/>
      <c r="E15" s="67"/>
      <c r="F15" s="67"/>
      <c r="G15" s="67"/>
      <c r="H15" s="67"/>
      <c r="I15" s="67"/>
      <c r="J15" s="67"/>
      <c r="K15" s="67"/>
      <c r="L15" s="67"/>
    </row>
  </sheetData>
  <mergeCells count="1">
    <mergeCell ref="B2:O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2:P15"/>
  <sheetViews>
    <sheetView workbookViewId="0" topLeftCell="A1">
      <selection activeCell="I26" sqref="I26"/>
    </sheetView>
  </sheetViews>
  <sheetFormatPr defaultColWidth="11.421875" defaultRowHeight="12.75"/>
  <cols>
    <col min="1" max="1" width="6.8515625" style="55" customWidth="1"/>
    <col min="2" max="2" width="18.57421875" style="55" customWidth="1"/>
    <col min="3" max="3" width="23.7109375" style="55" customWidth="1"/>
    <col min="4" max="13" width="11.421875" style="55" customWidth="1"/>
    <col min="14" max="14" width="11.421875" style="68" customWidth="1"/>
    <col min="15" max="16384" width="11.421875" style="55" customWidth="1"/>
  </cols>
  <sheetData>
    <row r="2" spans="2:15" ht="16.5">
      <c r="B2" s="97" t="s">
        <v>49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2:15" ht="12.75">
      <c r="B3" s="56" t="s">
        <v>29</v>
      </c>
      <c r="C3" s="57" t="s">
        <v>30</v>
      </c>
      <c r="D3" s="58">
        <v>1994</v>
      </c>
      <c r="E3" s="58">
        <v>1995</v>
      </c>
      <c r="F3" s="58">
        <v>1996</v>
      </c>
      <c r="G3" s="58">
        <v>1997</v>
      </c>
      <c r="H3" s="58">
        <v>1998</v>
      </c>
      <c r="I3" s="58">
        <v>1999</v>
      </c>
      <c r="J3" s="58">
        <v>2000</v>
      </c>
      <c r="K3" s="58">
        <v>2001</v>
      </c>
      <c r="L3" s="58">
        <v>2002</v>
      </c>
      <c r="M3" s="58">
        <v>2003</v>
      </c>
      <c r="N3" s="58">
        <v>2004</v>
      </c>
      <c r="O3" s="58">
        <v>2005</v>
      </c>
    </row>
    <row r="4" spans="2:15" ht="12.75">
      <c r="B4" s="59" t="s">
        <v>31</v>
      </c>
      <c r="C4" s="60" t="s">
        <v>45</v>
      </c>
      <c r="D4" s="60">
        <v>41.38</v>
      </c>
      <c r="E4" s="60">
        <v>34.75</v>
      </c>
      <c r="F4" s="60">
        <v>38.21</v>
      </c>
      <c r="G4" s="60">
        <v>37.18</v>
      </c>
      <c r="H4" s="60">
        <v>38.86</v>
      </c>
      <c r="I4" s="60">
        <v>39.17</v>
      </c>
      <c r="J4" s="60">
        <v>35.633</v>
      </c>
      <c r="K4" s="60">
        <v>35.206</v>
      </c>
      <c r="L4" s="60">
        <v>32.66</v>
      </c>
      <c r="M4" s="60">
        <v>38.29</v>
      </c>
      <c r="N4" s="60">
        <v>35.26</v>
      </c>
      <c r="O4" s="60">
        <v>34.31</v>
      </c>
    </row>
    <row r="5" spans="2:15" ht="12.75">
      <c r="B5" s="59" t="s">
        <v>31</v>
      </c>
      <c r="C5" s="60" t="s">
        <v>36</v>
      </c>
      <c r="D5" s="60"/>
      <c r="E5" s="60"/>
      <c r="F5" s="60"/>
      <c r="G5" s="60"/>
      <c r="H5" s="60"/>
      <c r="I5" s="60">
        <v>36.491</v>
      </c>
      <c r="J5" s="60"/>
      <c r="K5" s="60">
        <v>37.763</v>
      </c>
      <c r="L5" s="60">
        <v>35.519</v>
      </c>
      <c r="M5" s="60">
        <v>38.56</v>
      </c>
      <c r="N5" s="60">
        <v>37.34</v>
      </c>
      <c r="O5" s="60">
        <v>34.7</v>
      </c>
    </row>
    <row r="6" spans="2:15" ht="12.75">
      <c r="B6" s="59" t="s">
        <v>33</v>
      </c>
      <c r="C6" s="60" t="s">
        <v>45</v>
      </c>
      <c r="D6" s="60">
        <v>47.56</v>
      </c>
      <c r="E6" s="60">
        <v>41.85</v>
      </c>
      <c r="F6" s="60">
        <v>45.53</v>
      </c>
      <c r="G6" s="60">
        <v>39.94</v>
      </c>
      <c r="H6" s="60">
        <v>41.37</v>
      </c>
      <c r="I6" s="60">
        <v>45.613</v>
      </c>
      <c r="J6" s="60">
        <v>37.649</v>
      </c>
      <c r="K6" s="60">
        <v>38.805</v>
      </c>
      <c r="L6" s="60">
        <v>37.586</v>
      </c>
      <c r="M6" s="60">
        <v>44.04</v>
      </c>
      <c r="N6" s="60">
        <v>43.32</v>
      </c>
      <c r="O6" s="60">
        <v>41.41</v>
      </c>
    </row>
    <row r="7" spans="2:16" ht="12.75">
      <c r="B7" s="59" t="s">
        <v>37</v>
      </c>
      <c r="C7" s="60" t="s">
        <v>36</v>
      </c>
      <c r="D7" s="60"/>
      <c r="E7" s="60"/>
      <c r="F7" s="60"/>
      <c r="G7" s="60"/>
      <c r="H7" s="60"/>
      <c r="I7" s="60">
        <v>34.045</v>
      </c>
      <c r="J7" s="60">
        <v>30.742</v>
      </c>
      <c r="K7" s="60">
        <v>32.974</v>
      </c>
      <c r="L7" s="60">
        <v>30.65</v>
      </c>
      <c r="M7" s="60">
        <v>34</v>
      </c>
      <c r="N7" s="60">
        <v>31.23</v>
      </c>
      <c r="O7" s="60">
        <v>30.59</v>
      </c>
      <c r="P7" s="70"/>
    </row>
    <row r="8" spans="2:15" ht="12.75">
      <c r="B8" s="59" t="s">
        <v>39</v>
      </c>
      <c r="C8" s="60" t="s">
        <v>36</v>
      </c>
      <c r="D8" s="60">
        <v>26.9</v>
      </c>
      <c r="E8" s="60">
        <v>28.06</v>
      </c>
      <c r="F8" s="60">
        <v>27.94</v>
      </c>
      <c r="G8" s="60">
        <v>29.02</v>
      </c>
      <c r="H8" s="60">
        <v>27.94</v>
      </c>
      <c r="I8" s="60">
        <v>29.871</v>
      </c>
      <c r="J8" s="60">
        <v>28.824</v>
      </c>
      <c r="K8" s="60">
        <v>30.775</v>
      </c>
      <c r="L8" s="60">
        <v>29.526</v>
      </c>
      <c r="M8" s="60">
        <v>32.35</v>
      </c>
      <c r="N8" s="60">
        <v>30.25</v>
      </c>
      <c r="O8" s="60">
        <v>27.06</v>
      </c>
    </row>
    <row r="9" spans="2:15" ht="12.75">
      <c r="B9" s="59" t="s">
        <v>40</v>
      </c>
      <c r="C9" s="60" t="s">
        <v>46</v>
      </c>
      <c r="D9" s="60">
        <v>14.48</v>
      </c>
      <c r="E9" s="60">
        <v>13.33</v>
      </c>
      <c r="F9" s="60">
        <v>16.53</v>
      </c>
      <c r="G9" s="60">
        <v>16.56</v>
      </c>
      <c r="H9" s="60">
        <v>15.5</v>
      </c>
      <c r="I9" s="60">
        <v>14.93</v>
      </c>
      <c r="J9" s="60">
        <v>13.955</v>
      </c>
      <c r="K9" s="60">
        <v>18.69</v>
      </c>
      <c r="L9" s="60">
        <v>15.893</v>
      </c>
      <c r="M9" s="60">
        <v>19.17</v>
      </c>
      <c r="N9" s="60">
        <v>14.34</v>
      </c>
      <c r="O9" s="60">
        <v>15.64</v>
      </c>
    </row>
    <row r="10" spans="2:15" ht="12.75">
      <c r="B10" s="61" t="s">
        <v>40</v>
      </c>
      <c r="C10" s="62" t="s">
        <v>47</v>
      </c>
      <c r="D10" s="62">
        <v>13.01</v>
      </c>
      <c r="E10" s="62">
        <v>14.09</v>
      </c>
      <c r="F10" s="62">
        <v>13.855</v>
      </c>
      <c r="G10" s="62">
        <v>19.3</v>
      </c>
      <c r="H10" s="62">
        <v>16.77</v>
      </c>
      <c r="I10" s="62">
        <v>17.7795</v>
      </c>
      <c r="J10" s="62">
        <v>15.5915</v>
      </c>
      <c r="K10" s="62">
        <v>17.16</v>
      </c>
      <c r="L10" s="62">
        <v>17.329</v>
      </c>
      <c r="M10" s="62">
        <v>18.97</v>
      </c>
      <c r="N10" s="62">
        <v>16.595</v>
      </c>
      <c r="O10" s="62">
        <v>13.28</v>
      </c>
    </row>
    <row r="11" spans="2:15" ht="12.75">
      <c r="B11" s="63" t="s">
        <v>48</v>
      </c>
      <c r="C11" s="64"/>
      <c r="D11" s="65">
        <v>40</v>
      </c>
      <c r="E11" s="65">
        <v>40</v>
      </c>
      <c r="F11" s="65">
        <v>40</v>
      </c>
      <c r="G11" s="65">
        <v>40</v>
      </c>
      <c r="H11" s="65">
        <v>40</v>
      </c>
      <c r="I11" s="65">
        <v>40</v>
      </c>
      <c r="J11" s="65">
        <v>40</v>
      </c>
      <c r="K11" s="65">
        <v>40</v>
      </c>
      <c r="L11" s="65">
        <v>40</v>
      </c>
      <c r="M11" s="65">
        <v>40</v>
      </c>
      <c r="N11" s="65">
        <v>40</v>
      </c>
      <c r="O11" s="65">
        <v>40</v>
      </c>
    </row>
    <row r="12" spans="2:13" ht="12.75">
      <c r="B12" s="66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3" ht="12.75">
      <c r="B13" s="66"/>
      <c r="C13" s="66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2:13" ht="12.75"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13" ht="12.75">
      <c r="B15" s="66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</row>
  </sheetData>
  <mergeCells count="1">
    <mergeCell ref="B2:O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GUISSARD</dc:creator>
  <cp:keywords/>
  <dc:description/>
  <cp:lastModifiedBy>GUISSARD</cp:lastModifiedBy>
  <dcterms:created xsi:type="dcterms:W3CDTF">2007-07-11T07:05:14Z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