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185" windowHeight="6555" tabRatio="759" activeTab="0"/>
  </bookViews>
  <sheets>
    <sheet name="Figure RESEAU3-1" sheetId="1" r:id="rId1"/>
    <sheet name="Figure RESEAU3-2" sheetId="2" r:id="rId2"/>
    <sheet name="Figure RESEAU3-3" sheetId="3" r:id="rId3"/>
    <sheet name="Figure RESEAU3-4" sheetId="4" r:id="rId4"/>
    <sheet name="Figure RESEAU3-5" sheetId="5" r:id="rId5"/>
    <sheet name="Figure RESEAU3-6" sheetId="6" r:id="rId6"/>
    <sheet name="Figure RESEAU3-7" sheetId="7" r:id="rId7"/>
    <sheet name="Tableau RESEAU3-1" sheetId="8" r:id="rId8"/>
    <sheet name="Tableau RESEAU3-2" sheetId="9" r:id="rId9"/>
    <sheet name="Tableau RESEAU3-3" sheetId="10" r:id="rId10"/>
  </sheets>
  <externalReferences>
    <externalReference r:id="rId13"/>
  </externalReferences>
  <definedNames>
    <definedName name="_xlnm.Print_Area" localSheetId="0">'Figure RESEAU3-1'!$B$2:$I$35</definedName>
    <definedName name="_xlnm.Print_Area" localSheetId="1">'Figure RESEAU3-2'!$B$2:$I$33</definedName>
    <definedName name="_xlnm.Print_Area" localSheetId="2">'Figure RESEAU3-3'!$B$3:$N$43</definedName>
    <definedName name="_xlnm.Print_Area" localSheetId="3">'Figure RESEAU3-4'!$B$2:$M$52</definedName>
    <definedName name="_xlnm.Print_Area" localSheetId="4">'Figure RESEAU3-5'!$B$2:$K$46</definedName>
    <definedName name="_xlnm.Print_Area" localSheetId="5">'Figure RESEAU3-6'!$B$2:$K$34</definedName>
    <definedName name="_xlnm.Print_Area" localSheetId="6">'Figure RESEAU3-7'!$B$2:$Q$32</definedName>
  </definedNames>
  <calcPr fullCalcOnLoad="1"/>
</workbook>
</file>

<file path=xl/sharedStrings.xml><?xml version="1.0" encoding="utf-8"?>
<sst xmlns="http://schemas.openxmlformats.org/spreadsheetml/2006/main" count="87" uniqueCount="73">
  <si>
    <t>Année</t>
  </si>
  <si>
    <t>Autres</t>
  </si>
  <si>
    <t>SWDE</t>
  </si>
  <si>
    <t>CILE</t>
  </si>
  <si>
    <t>Aquasambre</t>
  </si>
  <si>
    <t>IDEMLS</t>
  </si>
  <si>
    <t>IECBW</t>
  </si>
  <si>
    <t>INASEP</t>
  </si>
  <si>
    <t>Agriculture</t>
  </si>
  <si>
    <t>Industrie et construction</t>
  </si>
  <si>
    <t>Services non-marchands</t>
  </si>
  <si>
    <t>Chimie</t>
  </si>
  <si>
    <t>Agroalimentaire</t>
  </si>
  <si>
    <t>Construction</t>
  </si>
  <si>
    <t>Métallurgie</t>
  </si>
  <si>
    <t>Fabrications non-métalliques</t>
  </si>
  <si>
    <t>Fabrication de machines et d’équipements</t>
  </si>
  <si>
    <t>Imprimerie – édition</t>
  </si>
  <si>
    <t>Ménages et services marchands</t>
  </si>
  <si>
    <t>Production - distribution</t>
  </si>
  <si>
    <t>Assainissement</t>
  </si>
  <si>
    <t>Fonds social</t>
  </si>
  <si>
    <t>TVA</t>
  </si>
  <si>
    <t>CVA (€ courants)</t>
  </si>
  <si>
    <t>CVA (€ constants 2006)</t>
  </si>
  <si>
    <t>56 autres distributeurs</t>
  </si>
  <si>
    <t>Nombre de raccordements</t>
  </si>
  <si>
    <t>Total</t>
  </si>
  <si>
    <t>Volumes consommés (facturés) en Région wallonne</t>
  </si>
  <si>
    <t>Volumes exportés par VIVAQUA (ex-CIBE)</t>
  </si>
  <si>
    <t>Volumes non enregistrés (pertes des réseaux et non facturation) en Région wallonne</t>
  </si>
  <si>
    <r>
      <t>millions de m</t>
    </r>
    <r>
      <rPr>
        <vertAlign val="superscript"/>
        <sz val="10"/>
        <color indexed="9"/>
        <rFont val="Times New Roman"/>
        <family val="1"/>
      </rPr>
      <t>3</t>
    </r>
  </si>
  <si>
    <t>Distributeurs d'eau potable</t>
  </si>
  <si>
    <t>Volumes exportés par la VMW et la TMVW (sociétés flamandes)</t>
  </si>
  <si>
    <t>Destination des prélèvements d'eau à des fins de distribution publique</t>
  </si>
  <si>
    <t>Rendement du réseau sans transit des principales sociétés de production-distribution d'eau</t>
  </si>
  <si>
    <t>Population (nombre d'habitants)</t>
  </si>
  <si>
    <t>Nombre de raccordements  au réseau</t>
  </si>
  <si>
    <r>
      <t>Consommation totale d'eau de distribution (m</t>
    </r>
    <r>
      <rPr>
        <vertAlign val="superscript"/>
        <sz val="10"/>
        <color indexed="9"/>
        <rFont val="Times New Roman"/>
        <family val="1"/>
      </rPr>
      <t>3</t>
    </r>
    <r>
      <rPr>
        <sz val="10"/>
        <color indexed="9"/>
        <rFont val="Times New Roman"/>
        <family val="1"/>
      </rPr>
      <t>)</t>
    </r>
  </si>
  <si>
    <r>
      <t>Consommation d'eau</t>
    </r>
    <r>
      <rPr>
        <sz val="8"/>
        <color indexed="9"/>
        <rFont val="Times New Roman"/>
        <family val="1"/>
      </rPr>
      <t xml:space="preserve"> (base 100 (1990 = 100))</t>
    </r>
  </si>
  <si>
    <r>
      <t xml:space="preserve">Population </t>
    </r>
    <r>
      <rPr>
        <sz val="8"/>
        <color indexed="9"/>
        <rFont val="Times New Roman"/>
        <family val="1"/>
      </rPr>
      <t>(base 100 (1990=100))</t>
    </r>
  </si>
  <si>
    <r>
      <t xml:space="preserve">Raccordements </t>
    </r>
    <r>
      <rPr>
        <sz val="8"/>
        <color indexed="9"/>
        <rFont val="Times New Roman"/>
        <family val="1"/>
      </rPr>
      <t>(base 100 (1990=100))</t>
    </r>
  </si>
  <si>
    <t>Consommation d'eau de distribution selon les secteurs d'activités</t>
  </si>
  <si>
    <t>% du total</t>
  </si>
  <si>
    <t>montant</t>
  </si>
  <si>
    <t>Indicateur</t>
  </si>
  <si>
    <t>Valeur</t>
  </si>
  <si>
    <t>Rendement du réseau sans transit</t>
  </si>
  <si>
    <t>Indice linéaire de perte</t>
  </si>
  <si>
    <t>Indicateurs du rendement des réseaux de distribution en Région wallonne (année 2003)</t>
  </si>
  <si>
    <r>
      <t>5,7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/(j. km)</t>
    </r>
  </si>
  <si>
    <r>
      <t>Composition moyenne d'une facture d'eau (pour 100 m</t>
    </r>
    <r>
      <rPr>
        <vertAlign val="superscript"/>
        <sz val="10"/>
        <color indexed="9"/>
        <rFont val="Times New Roman"/>
        <family val="1"/>
      </rPr>
      <t>3</t>
    </r>
    <r>
      <rPr>
        <sz val="10"/>
        <color indexed="9"/>
        <rFont val="Times New Roman"/>
        <family val="1"/>
      </rPr>
      <t xml:space="preserve"> consommé)</t>
    </r>
  </si>
  <si>
    <t>Consommation totale d'eau de distribution</t>
  </si>
  <si>
    <t>Consommation par personne (toutes activités confondues )</t>
  </si>
  <si>
    <t>133,2 l/jour</t>
  </si>
  <si>
    <t>Source : S.A. Aquawal</t>
  </si>
  <si>
    <t>Consommation d'eau de distribution en Région wallonne (année 2003)</t>
  </si>
  <si>
    <r>
      <t>164 millions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/an</t>
    </r>
  </si>
  <si>
    <t>Consommation par raccordement (toutes activités confondues)</t>
  </si>
  <si>
    <r>
      <t>120,9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/an</t>
    </r>
  </si>
  <si>
    <t>Pays</t>
  </si>
  <si>
    <t>Belgique</t>
  </si>
  <si>
    <t>Allemagne</t>
  </si>
  <si>
    <t>Pays-Bas</t>
  </si>
  <si>
    <t>Danemark</t>
  </si>
  <si>
    <t>Suède</t>
  </si>
  <si>
    <t>France</t>
  </si>
  <si>
    <t>Espagne</t>
  </si>
  <si>
    <t>Royaume-Uni</t>
  </si>
  <si>
    <t>Suisse</t>
  </si>
  <si>
    <t>Source : Eurostat 2006</t>
  </si>
  <si>
    <t>Consommation totale d'eau de distribution par personne et par jour dans certains pays européens (année 2001)</t>
  </si>
  <si>
    <t>Consommation (toutes activités confondues) en  l/(hab.j)</t>
  </si>
</sst>
</file>

<file path=xl/styles.xml><?xml version="1.0" encoding="utf-8"?>
<styleSheet xmlns="http://schemas.openxmlformats.org/spreadsheetml/2006/main">
  <numFmts count="30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0.0%"/>
    <numFmt numFmtId="176" formatCode="0.00000000000000%"/>
    <numFmt numFmtId="177" formatCode="0.0"/>
    <numFmt numFmtId="178" formatCode="#,##0.00\ &quot;€&quot;"/>
    <numFmt numFmtId="179" formatCode="#,##0.0000"/>
    <numFmt numFmtId="180" formatCode="#,##0.0000\ &quot;€&quot;"/>
    <numFmt numFmtId="181" formatCode="0.0E+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2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10"/>
      <color indexed="9"/>
      <name val="Times New Roman"/>
      <family val="1"/>
    </font>
    <font>
      <sz val="8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justify" vertical="top" wrapText="1"/>
    </xf>
    <xf numFmtId="177" fontId="4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178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175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177" fontId="3" fillId="0" borderId="4" xfId="0" applyNumberFormat="1" applyFont="1" applyBorder="1" applyAlignment="1">
      <alignment horizontal="center"/>
    </xf>
    <xf numFmtId="175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175" fontId="4" fillId="3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177" fontId="3" fillId="0" borderId="4" xfId="0" applyNumberFormat="1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1" fontId="4" fillId="2" borderId="5" xfId="0" applyNumberFormat="1" applyFont="1" applyFill="1" applyBorder="1" applyAlignment="1">
      <alignment horizontal="center"/>
    </xf>
    <xf numFmtId="9" fontId="4" fillId="2" borderId="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178" fontId="3" fillId="0" borderId="4" xfId="0" applyNumberFormat="1" applyFont="1" applyBorder="1" applyAlignment="1">
      <alignment horizontal="center"/>
    </xf>
    <xf numFmtId="0" fontId="4" fillId="2" borderId="5" xfId="0" applyFont="1" applyFill="1" applyBorder="1" applyAlignment="1">
      <alignment/>
    </xf>
    <xf numFmtId="178" fontId="4" fillId="2" borderId="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0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80" fontId="5" fillId="0" borderId="5" xfId="0" applyNumberFormat="1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10" fontId="3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2</xdr:col>
      <xdr:colOff>1581150</xdr:colOff>
      <xdr:row>42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0"/>
          <a:ext cx="3076575" cy="5200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3038475</xdr:colOff>
      <xdr:row>39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33500"/>
          <a:ext cx="3038475" cy="516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5</xdr:col>
      <xdr:colOff>190500</xdr:colOff>
      <xdr:row>44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095625"/>
          <a:ext cx="3238500" cy="432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76200</xdr:rowOff>
    </xdr:from>
    <xdr:to>
      <xdr:col>9</xdr:col>
      <xdr:colOff>561975</xdr:colOff>
      <xdr:row>24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38125"/>
          <a:ext cx="3219450" cy="4591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6</xdr:col>
      <xdr:colOff>0</xdr:colOff>
      <xdr:row>40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14650"/>
          <a:ext cx="5686425" cy="3724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152400</xdr:rowOff>
    </xdr:from>
    <xdr:to>
      <xdr:col>3</xdr:col>
      <xdr:colOff>219075</xdr:colOff>
      <xdr:row>35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47825"/>
          <a:ext cx="2752725" cy="440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2</xdr:row>
      <xdr:rowOff>123825</xdr:rowOff>
    </xdr:from>
    <xdr:to>
      <xdr:col>8</xdr:col>
      <xdr:colOff>561975</xdr:colOff>
      <xdr:row>27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47675"/>
          <a:ext cx="3248025" cy="394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pertise%20Rapport\Contributions-experts\AQUAWAL_Prevedello\rapport_final%20AQUAWAL\Donn&#233;es_r&#233;sum&#233;_%20eau%20de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Données Figure 1"/>
      <sheetName val="Figure 2"/>
      <sheetName val="Données Figure 2"/>
      <sheetName val="Figure 3"/>
      <sheetName val="Données Figure 3"/>
      <sheetName val="Figure 4"/>
      <sheetName val="Données Figure 4"/>
      <sheetName val="Figure 5"/>
      <sheetName val="Données Figure 5"/>
      <sheetName val="Figure 5 bis"/>
      <sheetName val="Données Figure 5 bis"/>
      <sheetName val="Figure 6"/>
      <sheetName val="Données Figure 6"/>
      <sheetName val="Figure 7"/>
      <sheetName val="Données Figure 7"/>
    </sheetNames>
    <sheetDataSet>
      <sheetData sheetId="15">
        <row r="1">
          <cell r="B1" t="str">
            <v>CVA (€ courants)</v>
          </cell>
          <cell r="C1" t="str">
            <v>CVA (€ constants 2006)</v>
          </cell>
        </row>
        <row r="2">
          <cell r="A2">
            <v>2001</v>
          </cell>
          <cell r="B2">
            <v>0.04957870495464788</v>
          </cell>
          <cell r="C2">
            <v>0.054738896387943464</v>
          </cell>
        </row>
        <row r="3">
          <cell r="A3">
            <v>2002</v>
          </cell>
          <cell r="B3">
            <v>0.14873611486394364</v>
          </cell>
          <cell r="C3">
            <v>0.16099675408218664</v>
          </cell>
        </row>
        <row r="4">
          <cell r="A4">
            <v>2003</v>
          </cell>
          <cell r="B4">
            <v>0.22310417229591545</v>
          </cell>
          <cell r="C4">
            <v>0.23675993247380384</v>
          </cell>
        </row>
        <row r="5">
          <cell r="A5">
            <v>2004</v>
          </cell>
          <cell r="B5">
            <v>0.4462083445918309</v>
          </cell>
          <cell r="C5">
            <v>0.4642351617133409</v>
          </cell>
        </row>
        <row r="6">
          <cell r="A6">
            <v>2005</v>
          </cell>
          <cell r="B6">
            <v>0.5229</v>
          </cell>
          <cell r="C6">
            <v>0.5333580000000001</v>
          </cell>
        </row>
        <row r="7">
          <cell r="A7">
            <v>2006</v>
          </cell>
          <cell r="B7">
            <v>0.625</v>
          </cell>
          <cell r="C7">
            <v>0.625</v>
          </cell>
        </row>
        <row r="8">
          <cell r="A8">
            <v>2007</v>
          </cell>
          <cell r="B8">
            <v>0.806</v>
          </cell>
          <cell r="C8">
            <v>0.7901960784313726</v>
          </cell>
        </row>
        <row r="9">
          <cell r="A9">
            <v>2008</v>
          </cell>
          <cell r="B9">
            <v>1.027</v>
          </cell>
          <cell r="C9">
            <v>0.9871203383314108</v>
          </cell>
        </row>
        <row r="10">
          <cell r="A10">
            <v>2009</v>
          </cell>
          <cell r="B10">
            <v>1.28</v>
          </cell>
          <cell r="C10">
            <v>1.206172588220217</v>
          </cell>
        </row>
        <row r="11">
          <cell r="A11">
            <v>2010</v>
          </cell>
          <cell r="B11">
            <v>1.47</v>
          </cell>
          <cell r="C11">
            <v>1.3580527762589758</v>
          </cell>
        </row>
        <row r="12">
          <cell r="A12">
            <v>2011</v>
          </cell>
          <cell r="B12">
            <v>1.655</v>
          </cell>
          <cell r="C12">
            <v>1.4989844902685108</v>
          </cell>
        </row>
        <row r="13">
          <cell r="A13">
            <v>2012</v>
          </cell>
          <cell r="B13">
            <v>1.778</v>
          </cell>
          <cell r="C13">
            <v>1.5788131175270494</v>
          </cell>
        </row>
        <row r="14">
          <cell r="A14">
            <v>2013</v>
          </cell>
          <cell r="B14">
            <v>1.88</v>
          </cell>
          <cell r="C14">
            <v>1.6366531357941578</v>
          </cell>
        </row>
        <row r="15">
          <cell r="A15">
            <v>2014</v>
          </cell>
          <cell r="B15">
            <v>1.957</v>
          </cell>
          <cell r="C15">
            <v>1.6702806564190482</v>
          </cell>
        </row>
        <row r="16">
          <cell r="A16">
            <v>2015</v>
          </cell>
          <cell r="B16">
            <v>2.01</v>
          </cell>
          <cell r="C16">
            <v>1.681878084404043</v>
          </cell>
        </row>
        <row r="17">
          <cell r="A17">
            <v>2016</v>
          </cell>
          <cell r="B17">
            <v>2.046</v>
          </cell>
          <cell r="C17">
            <v>1.6784326215445675</v>
          </cell>
        </row>
        <row r="18">
          <cell r="A18">
            <v>2017</v>
          </cell>
          <cell r="B18">
            <v>2.085</v>
          </cell>
          <cell r="C18">
            <v>1.6768884365095085</v>
          </cell>
        </row>
        <row r="19">
          <cell r="A19">
            <v>2018</v>
          </cell>
          <cell r="B19">
            <v>2.125</v>
          </cell>
          <cell r="C19">
            <v>1.6755479981110195</v>
          </cell>
        </row>
        <row r="20">
          <cell r="A20">
            <v>2019</v>
          </cell>
          <cell r="B20">
            <v>2.165</v>
          </cell>
          <cell r="C20">
            <v>1.6736154167983193</v>
          </cell>
        </row>
        <row r="21">
          <cell r="A21">
            <v>2020</v>
          </cell>
          <cell r="B21">
            <v>2.205</v>
          </cell>
          <cell r="C21">
            <v>1.671114429217178</v>
          </cell>
        </row>
        <row r="22">
          <cell r="A22">
            <v>2021</v>
          </cell>
          <cell r="B22">
            <v>2.235</v>
          </cell>
          <cell r="C22">
            <v>1.6606379215243396</v>
          </cell>
        </row>
        <row r="23">
          <cell r="A23">
            <v>2022</v>
          </cell>
          <cell r="B23">
            <v>2.28</v>
          </cell>
          <cell r="C23">
            <v>1.6608564552684537</v>
          </cell>
        </row>
        <row r="24">
          <cell r="A24">
            <v>2023</v>
          </cell>
          <cell r="B24">
            <v>2.315</v>
          </cell>
          <cell r="C24">
            <v>1.6532863321063254</v>
          </cell>
        </row>
        <row r="25">
          <cell r="A25">
            <v>2024</v>
          </cell>
          <cell r="B25">
            <v>2.345</v>
          </cell>
          <cell r="C25">
            <v>1.6418737342943859</v>
          </cell>
        </row>
        <row r="26">
          <cell r="A26">
            <v>2025</v>
          </cell>
          <cell r="B26">
            <v>2.386</v>
          </cell>
          <cell r="C26">
            <v>1.6378237928117416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9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5.140625" style="1" customWidth="1"/>
    <col min="2" max="2" width="22.421875" style="1" customWidth="1"/>
    <col min="3" max="3" width="26.7109375" style="1" bestFit="1" customWidth="1"/>
    <col min="4" max="4" width="26.421875" style="1" bestFit="1" customWidth="1"/>
    <col min="5" max="5" width="28.421875" style="1" bestFit="1" customWidth="1"/>
    <col min="6" max="6" width="8.8515625" style="1" bestFit="1" customWidth="1"/>
    <col min="7" max="16384" width="11.421875" style="1" customWidth="1"/>
  </cols>
  <sheetData>
    <row r="2" spans="2:3" ht="12.75">
      <c r="B2" s="7" t="s">
        <v>32</v>
      </c>
      <c r="C2" s="8" t="s">
        <v>26</v>
      </c>
    </row>
    <row r="3" spans="2:3" ht="12.75">
      <c r="B3" s="3" t="s">
        <v>2</v>
      </c>
      <c r="C3" s="5">
        <v>722135</v>
      </c>
    </row>
    <row r="4" spans="2:3" ht="12.75">
      <c r="B4" s="3" t="s">
        <v>3</v>
      </c>
      <c r="C4" s="5">
        <v>227566</v>
      </c>
    </row>
    <row r="5" spans="2:3" ht="12.75">
      <c r="B5" s="3" t="s">
        <v>4</v>
      </c>
      <c r="C5" s="5">
        <v>99121</v>
      </c>
    </row>
    <row r="6" spans="2:3" ht="12.75">
      <c r="B6" s="3" t="s">
        <v>5</v>
      </c>
      <c r="C6" s="5">
        <v>85043</v>
      </c>
    </row>
    <row r="7" spans="2:3" ht="12.75">
      <c r="B7" s="3" t="s">
        <v>6</v>
      </c>
      <c r="C7" s="5">
        <v>68443</v>
      </c>
    </row>
    <row r="8" spans="2:3" ht="12.75">
      <c r="B8" s="6" t="s">
        <v>25</v>
      </c>
      <c r="C8" s="5">
        <v>187915</v>
      </c>
    </row>
    <row r="9" spans="2:3" ht="12.75">
      <c r="B9" s="7" t="s">
        <v>27</v>
      </c>
      <c r="C9" s="9">
        <f>SUM(C3:C8)</f>
        <v>1390223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printOptions/>
  <pageMargins left="0.75" right="0.75" top="1" bottom="1" header="0.4921259845" footer="0.4921259845"/>
  <pageSetup fitToHeight="1" fitToWidth="1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13"/>
  <sheetViews>
    <sheetView workbookViewId="0" topLeftCell="A1">
      <selection activeCell="F11" sqref="F11"/>
    </sheetView>
  </sheetViews>
  <sheetFormatPr defaultColWidth="11.421875" defaultRowHeight="12.75"/>
  <cols>
    <col min="1" max="1" width="4.8515625" style="1" customWidth="1"/>
    <col min="2" max="2" width="19.28125" style="1" customWidth="1"/>
    <col min="3" max="3" width="27.57421875" style="1" customWidth="1"/>
    <col min="4" max="4" width="0.13671875" style="1" hidden="1" customWidth="1"/>
    <col min="5" max="16384" width="11.421875" style="1" customWidth="1"/>
  </cols>
  <sheetData>
    <row r="1" spans="2:3" ht="12.75">
      <c r="B1" s="3"/>
      <c r="C1" s="3"/>
    </row>
    <row r="2" spans="2:3" ht="28.5" customHeight="1">
      <c r="B2" s="57" t="s">
        <v>71</v>
      </c>
      <c r="C2" s="57"/>
    </row>
    <row r="3" spans="2:3" ht="25.5">
      <c r="B3" s="58" t="s">
        <v>60</v>
      </c>
      <c r="C3" s="59" t="s">
        <v>72</v>
      </c>
    </row>
    <row r="4" spans="2:3" ht="12.75">
      <c r="B4" s="3" t="s">
        <v>61</v>
      </c>
      <c r="C4" s="4">
        <v>151.6</v>
      </c>
    </row>
    <row r="5" spans="2:3" ht="12.75">
      <c r="B5" s="3" t="s">
        <v>62</v>
      </c>
      <c r="C5" s="4">
        <v>158.7</v>
      </c>
    </row>
    <row r="6" spans="2:3" ht="12.75">
      <c r="B6" s="3" t="s">
        <v>63</v>
      </c>
      <c r="C6" s="4">
        <v>204.5</v>
      </c>
    </row>
    <row r="7" spans="2:3" ht="12.75">
      <c r="B7" s="3" t="s">
        <v>64</v>
      </c>
      <c r="C7" s="4">
        <v>208.4</v>
      </c>
    </row>
    <row r="8" spans="2:3" ht="12.75">
      <c r="B8" s="3" t="s">
        <v>65</v>
      </c>
      <c r="C8" s="4">
        <v>217.9</v>
      </c>
    </row>
    <row r="9" spans="2:3" ht="12.75">
      <c r="B9" s="3" t="s">
        <v>66</v>
      </c>
      <c r="C9" s="4">
        <v>261.8</v>
      </c>
    </row>
    <row r="10" spans="2:3" ht="12.75">
      <c r="B10" s="3" t="s">
        <v>67</v>
      </c>
      <c r="C10" s="4">
        <v>282.6</v>
      </c>
    </row>
    <row r="11" spans="2:3" ht="12.75">
      <c r="B11" s="3" t="s">
        <v>68</v>
      </c>
      <c r="C11" s="4">
        <v>283.6</v>
      </c>
    </row>
    <row r="12" spans="2:3" ht="12.75">
      <c r="B12" s="3" t="s">
        <v>69</v>
      </c>
      <c r="C12" s="4">
        <v>388.9</v>
      </c>
    </row>
    <row r="13" ht="12.75">
      <c r="B13" s="56" t="s">
        <v>70</v>
      </c>
    </row>
  </sheetData>
  <mergeCells count="1">
    <mergeCell ref="B2:C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7"/>
  <sheetViews>
    <sheetView workbookViewId="0" topLeftCell="A1">
      <selection activeCell="G17" sqref="G17"/>
    </sheetView>
  </sheetViews>
  <sheetFormatPr defaultColWidth="11.421875" defaultRowHeight="12.75"/>
  <cols>
    <col min="1" max="1" width="5.00390625" style="1" customWidth="1"/>
    <col min="2" max="2" width="65.00390625" style="1" customWidth="1"/>
    <col min="3" max="3" width="13.8515625" style="1" customWidth="1"/>
    <col min="4" max="16384" width="11.421875" style="1" customWidth="1"/>
  </cols>
  <sheetData>
    <row r="2" spans="2:3" ht="15.75">
      <c r="B2" s="7" t="s">
        <v>34</v>
      </c>
      <c r="C2" s="8" t="s">
        <v>31</v>
      </c>
    </row>
    <row r="3" spans="2:3" ht="12.75">
      <c r="B3" s="3" t="s">
        <v>28</v>
      </c>
      <c r="C3" s="13">
        <v>164</v>
      </c>
    </row>
    <row r="4" spans="2:3" ht="12.75">
      <c r="B4" s="3" t="s">
        <v>29</v>
      </c>
      <c r="C4" s="13">
        <v>126.9</v>
      </c>
    </row>
    <row r="5" spans="2:3" ht="12.75">
      <c r="B5" s="3" t="s">
        <v>33</v>
      </c>
      <c r="C5" s="13">
        <v>36.3</v>
      </c>
    </row>
    <row r="6" spans="2:3" ht="12.75">
      <c r="B6" s="3" t="s">
        <v>30</v>
      </c>
      <c r="C6" s="13">
        <v>78.7</v>
      </c>
    </row>
    <row r="7" spans="2:3" ht="12.75">
      <c r="B7" s="14" t="s">
        <v>27</v>
      </c>
      <c r="C7" s="15">
        <f>SUM(C3:C6)</f>
        <v>405.9</v>
      </c>
    </row>
    <row r="8" spans="2:3" ht="12.75">
      <c r="B8" s="11"/>
      <c r="C8" s="12"/>
    </row>
    <row r="9" spans="2:3" ht="12.75">
      <c r="B9" s="11"/>
      <c r="C9" s="12"/>
    </row>
    <row r="10" spans="2:3" ht="12.75">
      <c r="B10" s="11"/>
      <c r="C10" s="12"/>
    </row>
    <row r="11" spans="2:3" ht="12.75">
      <c r="B11" s="11"/>
      <c r="C11" s="12"/>
    </row>
    <row r="12" spans="2:3" ht="12.75">
      <c r="B12" s="11"/>
      <c r="C12" s="12"/>
    </row>
    <row r="13" spans="2:3" ht="12.75">
      <c r="B13" s="11"/>
      <c r="C13" s="12"/>
    </row>
    <row r="14" spans="2:3" ht="12.75">
      <c r="B14" s="11"/>
      <c r="C14" s="12"/>
    </row>
    <row r="15" spans="2:3" ht="12.75">
      <c r="B15" s="11"/>
      <c r="C15" s="12"/>
    </row>
    <row r="16" spans="2:3" ht="12.75">
      <c r="B16" s="11"/>
      <c r="C16" s="12"/>
    </row>
    <row r="17" ht="12.75">
      <c r="B17" s="10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printOptions/>
  <pageMargins left="0.75" right="0.75" top="1" bottom="1" header="0.4921259845" footer="0.4921259845"/>
  <pageSetup fitToHeight="1" fitToWidth="1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workbookViewId="0" topLeftCell="A1">
      <selection activeCell="H32" sqref="H32"/>
    </sheetView>
  </sheetViews>
  <sheetFormatPr defaultColWidth="11.421875" defaultRowHeight="12.75"/>
  <cols>
    <col min="1" max="1" width="4.8515625" style="1" customWidth="1"/>
    <col min="2" max="6" width="11.421875" style="2" customWidth="1"/>
    <col min="7" max="16384" width="11.421875" style="1" customWidth="1"/>
  </cols>
  <sheetData>
    <row r="2" spans="2:6" ht="27" customHeight="1">
      <c r="B2" s="21" t="s">
        <v>35</v>
      </c>
      <c r="C2" s="21"/>
      <c r="D2" s="21"/>
      <c r="E2" s="21"/>
      <c r="F2" s="21"/>
    </row>
    <row r="3" spans="2:6" ht="12.75">
      <c r="B3" s="8" t="s">
        <v>0</v>
      </c>
      <c r="C3" s="8" t="s">
        <v>7</v>
      </c>
      <c r="D3" s="8" t="s">
        <v>2</v>
      </c>
      <c r="E3" s="8" t="s">
        <v>3</v>
      </c>
      <c r="F3" s="8" t="s">
        <v>4</v>
      </c>
    </row>
    <row r="4" spans="2:6" ht="12.75">
      <c r="B4" s="4">
        <v>1991</v>
      </c>
      <c r="C4" s="22">
        <v>0.459</v>
      </c>
      <c r="D4" s="22">
        <v>0.73</v>
      </c>
      <c r="E4" s="22">
        <v>0.711</v>
      </c>
      <c r="F4" s="22"/>
    </row>
    <row r="5" spans="2:6" ht="12.75">
      <c r="B5" s="4">
        <v>1992</v>
      </c>
      <c r="C5" s="22">
        <v>0.477</v>
      </c>
      <c r="D5" s="22">
        <v>0.745</v>
      </c>
      <c r="E5" s="22">
        <v>0.717</v>
      </c>
      <c r="F5" s="22"/>
    </row>
    <row r="6" spans="2:6" ht="12.75">
      <c r="B6" s="4">
        <v>1993</v>
      </c>
      <c r="C6" s="22">
        <v>0.468</v>
      </c>
      <c r="D6" s="22">
        <v>0.738</v>
      </c>
      <c r="E6" s="22">
        <v>0.713</v>
      </c>
      <c r="F6" s="22"/>
    </row>
    <row r="7" spans="2:6" ht="12.75">
      <c r="B7" s="4">
        <v>1994</v>
      </c>
      <c r="C7" s="22">
        <v>0.507</v>
      </c>
      <c r="D7" s="22">
        <v>0.741</v>
      </c>
      <c r="E7" s="22">
        <v>0.722</v>
      </c>
      <c r="F7" s="22"/>
    </row>
    <row r="8" spans="2:6" ht="12.75">
      <c r="B8" s="4">
        <v>1995</v>
      </c>
      <c r="C8" s="22">
        <v>0.51</v>
      </c>
      <c r="D8" s="22">
        <v>0.746</v>
      </c>
      <c r="E8" s="22">
        <v>0.741</v>
      </c>
      <c r="F8" s="22"/>
    </row>
    <row r="9" spans="2:6" ht="12.75">
      <c r="B9" s="4">
        <v>1996</v>
      </c>
      <c r="C9" s="22">
        <v>0.534</v>
      </c>
      <c r="D9" s="22">
        <v>0.767</v>
      </c>
      <c r="E9" s="22">
        <v>0.766</v>
      </c>
      <c r="F9" s="22"/>
    </row>
    <row r="10" spans="2:6" ht="12.75">
      <c r="B10" s="4">
        <v>1997</v>
      </c>
      <c r="C10" s="22">
        <v>0.518</v>
      </c>
      <c r="D10" s="22">
        <v>0.755</v>
      </c>
      <c r="E10" s="22">
        <v>0.77</v>
      </c>
      <c r="F10" s="22"/>
    </row>
    <row r="11" spans="2:6" ht="12.75">
      <c r="B11" s="4">
        <v>1998</v>
      </c>
      <c r="C11" s="22">
        <v>0.564</v>
      </c>
      <c r="D11" s="22">
        <v>0.759</v>
      </c>
      <c r="E11" s="22">
        <v>0.79</v>
      </c>
      <c r="F11" s="22"/>
    </row>
    <row r="12" spans="2:6" ht="12.75">
      <c r="B12" s="4">
        <v>1999</v>
      </c>
      <c r="C12" s="22">
        <v>0.615</v>
      </c>
      <c r="D12" s="22">
        <v>0.755</v>
      </c>
      <c r="E12" s="22">
        <v>0.814</v>
      </c>
      <c r="F12" s="22"/>
    </row>
    <row r="13" spans="2:6" ht="12.75">
      <c r="B13" s="4">
        <v>2000</v>
      </c>
      <c r="C13" s="22">
        <v>0.674</v>
      </c>
      <c r="D13" s="22">
        <v>0.752</v>
      </c>
      <c r="E13" s="22">
        <v>0.821</v>
      </c>
      <c r="F13" s="22"/>
    </row>
    <row r="14" spans="2:6" ht="12.75">
      <c r="B14" s="4">
        <v>2001</v>
      </c>
      <c r="C14" s="22">
        <v>0.647</v>
      </c>
      <c r="D14" s="22">
        <v>0.75</v>
      </c>
      <c r="E14" s="22">
        <v>0.827</v>
      </c>
      <c r="F14" s="22">
        <v>0.6836</v>
      </c>
    </row>
    <row r="15" spans="2:6" ht="12.75">
      <c r="B15" s="4">
        <v>2002</v>
      </c>
      <c r="C15" s="22">
        <v>0.67</v>
      </c>
      <c r="D15" s="22">
        <v>0.76</v>
      </c>
      <c r="E15" s="22">
        <v>0.832</v>
      </c>
      <c r="F15" s="22">
        <v>0.735</v>
      </c>
    </row>
    <row r="16" spans="2:6" ht="12.75">
      <c r="B16" s="4">
        <v>2003</v>
      </c>
      <c r="C16" s="22">
        <v>0.694</v>
      </c>
      <c r="D16" s="22">
        <v>0.749</v>
      </c>
      <c r="E16" s="22">
        <v>0.83</v>
      </c>
      <c r="F16" s="22">
        <v>0.7401</v>
      </c>
    </row>
    <row r="17" spans="2:6" ht="12.75">
      <c r="B17" s="4">
        <v>2004</v>
      </c>
      <c r="C17" s="22">
        <v>0.744</v>
      </c>
      <c r="D17" s="22">
        <v>0.752</v>
      </c>
      <c r="E17" s="22">
        <v>0.8366</v>
      </c>
      <c r="F17" s="22">
        <v>0.7525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mergeCells count="1">
    <mergeCell ref="B2:F2"/>
  </mergeCells>
  <printOptions/>
  <pageMargins left="0.75" right="0.75" top="1" bottom="1" header="0.4921259845" footer="0.4921259845"/>
  <pageSetup fitToHeight="1" fitToWidth="1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4"/>
  <sheetViews>
    <sheetView workbookViewId="0" topLeftCell="A1">
      <selection activeCell="L14" sqref="L14"/>
    </sheetView>
  </sheetViews>
  <sheetFormatPr defaultColWidth="11.421875" defaultRowHeight="12.75"/>
  <cols>
    <col min="1" max="1" width="3.8515625" style="1" customWidth="1"/>
    <col min="2" max="2" width="6.28125" style="2" bestFit="1" customWidth="1"/>
    <col min="3" max="3" width="18.7109375" style="2" bestFit="1" customWidth="1"/>
    <col min="4" max="4" width="12.00390625" style="2" bestFit="1" customWidth="1"/>
    <col min="5" max="5" width="14.00390625" style="2" bestFit="1" customWidth="1"/>
    <col min="6" max="16384" width="11.421875" style="1" customWidth="1"/>
  </cols>
  <sheetData>
    <row r="2" spans="2:5" ht="47.25">
      <c r="B2" s="24" t="s">
        <v>0</v>
      </c>
      <c r="C2" s="23" t="s">
        <v>38</v>
      </c>
      <c r="D2" s="23" t="s">
        <v>36</v>
      </c>
      <c r="E2" s="23" t="s">
        <v>37</v>
      </c>
    </row>
    <row r="3" spans="2:5" ht="12.75">
      <c r="B3" s="4">
        <v>1990</v>
      </c>
      <c r="C3" s="4">
        <v>156957919</v>
      </c>
      <c r="D3" s="4">
        <v>3243661</v>
      </c>
      <c r="E3" s="4">
        <v>1049081</v>
      </c>
    </row>
    <row r="4" spans="2:5" ht="12.75">
      <c r="B4" s="4">
        <v>1995</v>
      </c>
      <c r="C4" s="4">
        <v>162150223</v>
      </c>
      <c r="D4" s="4">
        <v>3312888</v>
      </c>
      <c r="E4" s="4">
        <v>1213905</v>
      </c>
    </row>
    <row r="5" spans="2:5" ht="12.75">
      <c r="B5" s="4">
        <v>1996</v>
      </c>
      <c r="C5" s="4">
        <v>163044512</v>
      </c>
      <c r="D5" s="4">
        <v>3314568</v>
      </c>
      <c r="E5" s="4">
        <v>1243444</v>
      </c>
    </row>
    <row r="6" spans="2:5" ht="12.75">
      <c r="B6" s="4">
        <v>1997</v>
      </c>
      <c r="C6" s="4">
        <v>161077347</v>
      </c>
      <c r="D6" s="4">
        <v>3320805</v>
      </c>
      <c r="E6" s="4">
        <v>1267761</v>
      </c>
    </row>
    <row r="7" spans="2:5" ht="12.75">
      <c r="B7" s="4">
        <v>1998</v>
      </c>
      <c r="C7" s="4">
        <v>159657608</v>
      </c>
      <c r="D7" s="4">
        <v>3326707</v>
      </c>
      <c r="E7" s="4">
        <v>1281895</v>
      </c>
    </row>
    <row r="8" spans="2:5" ht="12.75">
      <c r="B8" s="4">
        <v>1999</v>
      </c>
      <c r="C8" s="4">
        <v>160769314</v>
      </c>
      <c r="D8" s="4">
        <v>3332454</v>
      </c>
      <c r="E8" s="4">
        <v>1307932</v>
      </c>
    </row>
    <row r="9" spans="2:5" ht="12.75">
      <c r="B9" s="4">
        <v>2000</v>
      </c>
      <c r="C9" s="4">
        <v>160847982</v>
      </c>
      <c r="D9" s="4">
        <v>3339516</v>
      </c>
      <c r="E9" s="4">
        <v>1315929</v>
      </c>
    </row>
    <row r="10" spans="2:5" ht="12.75">
      <c r="B10" s="4">
        <v>2001</v>
      </c>
      <c r="C10" s="4">
        <v>162341409</v>
      </c>
      <c r="D10" s="4">
        <v>3346457</v>
      </c>
      <c r="E10" s="4">
        <v>1337692</v>
      </c>
    </row>
    <row r="11" spans="2:5" ht="12.75">
      <c r="B11" s="4">
        <v>2002</v>
      </c>
      <c r="C11" s="4">
        <v>162016326</v>
      </c>
      <c r="D11" s="4">
        <v>3358560</v>
      </c>
      <c r="E11" s="4">
        <v>1337548</v>
      </c>
    </row>
    <row r="12" spans="2:5" ht="12.75">
      <c r="B12" s="4">
        <v>2003</v>
      </c>
      <c r="C12" s="4">
        <v>164048789</v>
      </c>
      <c r="D12" s="4">
        <v>3380498</v>
      </c>
      <c r="E12" s="4">
        <v>1355972</v>
      </c>
    </row>
    <row r="13" ht="12.75"/>
    <row r="14" spans="2:5" ht="51">
      <c r="B14" s="25" t="s">
        <v>0</v>
      </c>
      <c r="C14" s="25" t="s">
        <v>39</v>
      </c>
      <c r="D14" s="25" t="s">
        <v>40</v>
      </c>
      <c r="E14" s="25" t="s">
        <v>41</v>
      </c>
    </row>
    <row r="15" spans="2:5" ht="12.75">
      <c r="B15" s="4">
        <v>1990</v>
      </c>
      <c r="C15" s="4">
        <v>100</v>
      </c>
      <c r="D15" s="4">
        <v>100</v>
      </c>
      <c r="E15" s="4">
        <v>100</v>
      </c>
    </row>
    <row r="16" spans="2:5" ht="12.75">
      <c r="B16" s="4">
        <v>1995</v>
      </c>
      <c r="C16" s="16">
        <f aca="true" t="shared" si="0" ref="C16:D24">100*C4/C$3</f>
        <v>103.30808667258133</v>
      </c>
      <c r="D16" s="16">
        <f t="shared" si="0"/>
        <v>102.13422426079667</v>
      </c>
      <c r="E16" s="16">
        <f>100*E4/E$3</f>
        <v>115.71127491585493</v>
      </c>
    </row>
    <row r="17" spans="2:5" ht="12.75">
      <c r="B17" s="4">
        <v>1996</v>
      </c>
      <c r="C17" s="16">
        <f t="shared" si="0"/>
        <v>103.87785021538161</v>
      </c>
      <c r="D17" s="16">
        <f t="shared" si="0"/>
        <v>102.18601758938433</v>
      </c>
      <c r="E17" s="16">
        <f aca="true" t="shared" si="1" ref="E17:E24">100*E5/E$3</f>
        <v>118.52697742119055</v>
      </c>
    </row>
    <row r="18" spans="2:5" ht="12.75">
      <c r="B18" s="4">
        <v>1997</v>
      </c>
      <c r="C18" s="16">
        <f t="shared" si="0"/>
        <v>102.62454295154104</v>
      </c>
      <c r="D18" s="16">
        <f t="shared" si="0"/>
        <v>102.37830032176605</v>
      </c>
      <c r="E18" s="16">
        <f t="shared" si="1"/>
        <v>120.84491092680165</v>
      </c>
    </row>
    <row r="19" spans="2:5" ht="12.75">
      <c r="B19" s="4">
        <v>1998</v>
      </c>
      <c r="C19" s="16">
        <f t="shared" si="0"/>
        <v>101.72000815071968</v>
      </c>
      <c r="D19" s="16">
        <f t="shared" si="0"/>
        <v>102.56025521779249</v>
      </c>
      <c r="E19" s="16">
        <f t="shared" si="1"/>
        <v>122.1921853507975</v>
      </c>
    </row>
    <row r="20" spans="2:5" ht="12.75">
      <c r="B20" s="4">
        <v>1999</v>
      </c>
      <c r="C20" s="16">
        <f t="shared" si="0"/>
        <v>102.42829098670708</v>
      </c>
      <c r="D20" s="16">
        <f t="shared" si="0"/>
        <v>102.73743156266947</v>
      </c>
      <c r="E20" s="16">
        <f t="shared" si="1"/>
        <v>124.6740718781486</v>
      </c>
    </row>
    <row r="21" spans="2:5" ht="12.75">
      <c r="B21" s="4">
        <v>2000</v>
      </c>
      <c r="C21" s="16">
        <f t="shared" si="0"/>
        <v>102.47841142695069</v>
      </c>
      <c r="D21" s="16">
        <f t="shared" si="0"/>
        <v>102.95514851891119</v>
      </c>
      <c r="E21" s="16">
        <f t="shared" si="1"/>
        <v>125.43635810771522</v>
      </c>
    </row>
    <row r="22" spans="2:5" ht="12.75">
      <c r="B22" s="4">
        <v>2001</v>
      </c>
      <c r="C22" s="16">
        <f t="shared" si="0"/>
        <v>103.42989384307522</v>
      </c>
      <c r="D22" s="16">
        <f t="shared" si="0"/>
        <v>103.16913512232011</v>
      </c>
      <c r="E22" s="16">
        <f t="shared" si="1"/>
        <v>127.51084044034731</v>
      </c>
    </row>
    <row r="23" spans="2:5" ht="12.75">
      <c r="B23" s="4">
        <v>2002</v>
      </c>
      <c r="C23" s="16">
        <f t="shared" si="0"/>
        <v>103.22277909405769</v>
      </c>
      <c r="D23" s="16">
        <f t="shared" si="0"/>
        <v>103.54226289368711</v>
      </c>
      <c r="E23" s="16">
        <f t="shared" si="1"/>
        <v>127.4971141408528</v>
      </c>
    </row>
    <row r="24" spans="2:5" ht="12.75">
      <c r="B24" s="4">
        <v>2003</v>
      </c>
      <c r="C24" s="16">
        <f t="shared" si="0"/>
        <v>104.5176885914243</v>
      </c>
      <c r="D24" s="16">
        <f t="shared" si="0"/>
        <v>104.21859744282771</v>
      </c>
      <c r="E24" s="16">
        <f t="shared" si="1"/>
        <v>129.25331790395595</v>
      </c>
    </row>
  </sheetData>
  <printOptions/>
  <pageMargins left="0.75" right="0.75" top="1" bottom="1" header="0.4921259845" footer="0.4921259845"/>
  <pageSetup fitToHeight="1" fitToWidth="1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workbookViewId="0" topLeftCell="A1">
      <selection activeCell="I17" sqref="I17"/>
    </sheetView>
  </sheetViews>
  <sheetFormatPr defaultColWidth="11.421875" defaultRowHeight="12.75"/>
  <cols>
    <col min="1" max="1" width="5.00390625" style="19" customWidth="1"/>
    <col min="2" max="2" width="35.140625" style="20" customWidth="1"/>
    <col min="3" max="3" width="15.8515625" style="19" customWidth="1"/>
    <col min="4" max="16384" width="11.421875" style="19" customWidth="1"/>
  </cols>
  <sheetData>
    <row r="2" spans="2:4" ht="25.5">
      <c r="B2" s="26" t="s">
        <v>42</v>
      </c>
      <c r="C2" s="26" t="s">
        <v>31</v>
      </c>
      <c r="D2" s="26" t="s">
        <v>43</v>
      </c>
    </row>
    <row r="3" spans="2:4" ht="12.75">
      <c r="B3" s="27" t="s">
        <v>18</v>
      </c>
      <c r="C3" s="28">
        <v>119.13</v>
      </c>
      <c r="D3" s="29">
        <f>C3/$C$16</f>
        <v>0.7355065752917207</v>
      </c>
    </row>
    <row r="4" spans="2:4" ht="12.75">
      <c r="B4" s="27" t="s">
        <v>9</v>
      </c>
      <c r="C4" s="30">
        <v>27.3</v>
      </c>
      <c r="D4" s="29">
        <f aca="true" t="shared" si="0" ref="D4:D16">C4/$C$16</f>
        <v>0.16854973143174662</v>
      </c>
    </row>
    <row r="5" spans="2:4" ht="12.75">
      <c r="B5" s="27" t="s">
        <v>8</v>
      </c>
      <c r="C5" s="28">
        <v>6.84</v>
      </c>
      <c r="D5" s="29">
        <f t="shared" si="0"/>
        <v>0.04223004260048157</v>
      </c>
    </row>
    <row r="6" spans="2:6" ht="12.75">
      <c r="B6" s="27" t="s">
        <v>10</v>
      </c>
      <c r="C6" s="28">
        <v>8.7</v>
      </c>
      <c r="D6" s="29">
        <f t="shared" si="0"/>
        <v>0.05371365067605112</v>
      </c>
      <c r="F6" s="18"/>
    </row>
    <row r="7" spans="2:6" ht="12.75">
      <c r="B7" s="31" t="s">
        <v>9</v>
      </c>
      <c r="C7" s="32"/>
      <c r="D7" s="33"/>
      <c r="F7" s="18"/>
    </row>
    <row r="8" spans="2:4" ht="12.75">
      <c r="B8" s="34" t="s">
        <v>11</v>
      </c>
      <c r="C8" s="35">
        <v>7.701034</v>
      </c>
      <c r="D8" s="29">
        <f t="shared" si="0"/>
        <v>0.047546051737976165</v>
      </c>
    </row>
    <row r="9" spans="2:4" ht="12.75">
      <c r="B9" s="34" t="s">
        <v>12</v>
      </c>
      <c r="C9" s="35">
        <v>7.38045</v>
      </c>
      <c r="D9" s="29">
        <f t="shared" si="0"/>
        <v>0.045566771624374884</v>
      </c>
    </row>
    <row r="10" spans="2:4" ht="12.75">
      <c r="B10" s="34" t="s">
        <v>13</v>
      </c>
      <c r="C10" s="35">
        <v>3.6855</v>
      </c>
      <c r="D10" s="29">
        <f t="shared" si="0"/>
        <v>0.022754213743285796</v>
      </c>
    </row>
    <row r="11" spans="2:4" ht="12.75">
      <c r="B11" s="34" t="s">
        <v>14</v>
      </c>
      <c r="C11" s="35">
        <v>3.517975</v>
      </c>
      <c r="D11" s="29">
        <f t="shared" si="0"/>
        <v>0.02171991726862999</v>
      </c>
    </row>
    <row r="12" spans="2:4" ht="12.75">
      <c r="B12" s="34" t="s">
        <v>15</v>
      </c>
      <c r="C12" s="35">
        <v>1.939656</v>
      </c>
      <c r="D12" s="29">
        <f t="shared" si="0"/>
        <v>0.01197540285238007</v>
      </c>
    </row>
    <row r="13" spans="2:4" ht="12.75">
      <c r="B13" s="34" t="s">
        <v>16</v>
      </c>
      <c r="C13" s="35">
        <v>1.815946</v>
      </c>
      <c r="D13" s="29">
        <f t="shared" si="0"/>
        <v>0.01121161943569797</v>
      </c>
    </row>
    <row r="14" spans="2:4" ht="12.75">
      <c r="B14" s="34" t="s">
        <v>17</v>
      </c>
      <c r="C14" s="35">
        <v>0.504</v>
      </c>
      <c r="D14" s="29">
        <f t="shared" si="0"/>
        <v>0.0031116873495091683</v>
      </c>
    </row>
    <row r="15" spans="2:4" ht="12.75">
      <c r="B15" s="34" t="s">
        <v>1</v>
      </c>
      <c r="C15" s="35">
        <v>0.76</v>
      </c>
      <c r="D15" s="29">
        <f t="shared" si="0"/>
        <v>0.004692226955609063</v>
      </c>
    </row>
    <row r="16" spans="2:4" ht="12.75">
      <c r="B16" s="36" t="s">
        <v>27</v>
      </c>
      <c r="C16" s="37">
        <f>SUM(C3:C6)</f>
        <v>161.97</v>
      </c>
      <c r="D16" s="38">
        <f t="shared" si="0"/>
        <v>1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printOptions/>
  <pageMargins left="0.75" right="0.75" top="1" bottom="1" header="0.4921259845" footer="0.4921259845"/>
  <pageSetup fitToHeight="1" fitToWidth="1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"/>
  <sheetViews>
    <sheetView workbookViewId="0" topLeftCell="A1">
      <selection activeCell="I16" sqref="I16"/>
    </sheetView>
  </sheetViews>
  <sheetFormatPr defaultColWidth="11.421875" defaultRowHeight="12.75"/>
  <cols>
    <col min="1" max="1" width="4.421875" style="1" customWidth="1"/>
    <col min="2" max="2" width="26.7109375" style="1" customWidth="1"/>
    <col min="3" max="16384" width="11.421875" style="1" customWidth="1"/>
  </cols>
  <sheetData>
    <row r="2" spans="2:8" ht="41.25">
      <c r="B2" s="26" t="s">
        <v>51</v>
      </c>
      <c r="C2" s="39" t="s">
        <v>44</v>
      </c>
      <c r="D2" s="39" t="s">
        <v>43</v>
      </c>
      <c r="H2" s="17"/>
    </row>
    <row r="3" spans="2:8" ht="12.75">
      <c r="B3" s="40" t="s">
        <v>19</v>
      </c>
      <c r="C3" s="41">
        <v>187.13</v>
      </c>
      <c r="D3" s="29">
        <f>C3/$C$7</f>
        <v>0.703681419922536</v>
      </c>
      <c r="H3" s="17"/>
    </row>
    <row r="4" spans="2:8" ht="12.75">
      <c r="B4" s="40" t="s">
        <v>20</v>
      </c>
      <c r="C4" s="41">
        <v>62.5</v>
      </c>
      <c r="D4" s="29">
        <f>C4/$C$7</f>
        <v>0.23502425450306472</v>
      </c>
      <c r="H4" s="17"/>
    </row>
    <row r="5" spans="2:8" ht="12.75">
      <c r="B5" s="40" t="s">
        <v>22</v>
      </c>
      <c r="C5" s="41">
        <v>15.05</v>
      </c>
      <c r="D5" s="29">
        <f>C5/$C$7</f>
        <v>0.056593840484337986</v>
      </c>
      <c r="H5" s="17"/>
    </row>
    <row r="6" spans="2:4" ht="12.75">
      <c r="B6" s="40" t="s">
        <v>21</v>
      </c>
      <c r="C6" s="41">
        <v>1.25</v>
      </c>
      <c r="D6" s="29">
        <f>C6/$C$7</f>
        <v>0.004700485090061294</v>
      </c>
    </row>
    <row r="7" spans="2:4" ht="12.75">
      <c r="B7" s="42" t="s">
        <v>27</v>
      </c>
      <c r="C7" s="43">
        <f>SUM(C3:C6)</f>
        <v>265.93</v>
      </c>
      <c r="D7" s="38">
        <f>C7/$C$7</f>
        <v>1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printOptions/>
  <pageMargins left="0.75" right="0.75" top="1" bottom="1" header="0.4921259845" footer="0.4921259845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7"/>
  <sheetViews>
    <sheetView workbookViewId="0" topLeftCell="A1">
      <selection activeCell="K15" sqref="K14:K15"/>
    </sheetView>
  </sheetViews>
  <sheetFormatPr defaultColWidth="11.421875" defaultRowHeight="12.75"/>
  <cols>
    <col min="1" max="1" width="4.8515625" style="1" customWidth="1"/>
    <col min="2" max="2" width="11.421875" style="2" customWidth="1"/>
    <col min="3" max="3" width="15.28125" style="2" bestFit="1" customWidth="1"/>
    <col min="4" max="4" width="21.00390625" style="2" bestFit="1" customWidth="1"/>
    <col min="5" max="16384" width="11.421875" style="1" customWidth="1"/>
  </cols>
  <sheetData>
    <row r="2" spans="2:4" ht="12.75">
      <c r="B2" s="44" t="s">
        <v>0</v>
      </c>
      <c r="C2" s="44" t="s">
        <v>23</v>
      </c>
      <c r="D2" s="44" t="s">
        <v>24</v>
      </c>
    </row>
    <row r="3" spans="2:4" ht="12.75">
      <c r="B3" s="30">
        <v>2001</v>
      </c>
      <c r="C3" s="45">
        <v>0.04957870495464788</v>
      </c>
      <c r="D3" s="45">
        <v>0.054738896387943464</v>
      </c>
    </row>
    <row r="4" spans="2:4" ht="12.75">
      <c r="B4" s="30">
        <v>2002</v>
      </c>
      <c r="C4" s="45">
        <v>0.14873611486394364</v>
      </c>
      <c r="D4" s="45">
        <v>0.16099675408218664</v>
      </c>
    </row>
    <row r="5" spans="2:4" ht="12.75">
      <c r="B5" s="30">
        <v>2003</v>
      </c>
      <c r="C5" s="45">
        <v>0.22310417229591545</v>
      </c>
      <c r="D5" s="45">
        <v>0.23675993247380384</v>
      </c>
    </row>
    <row r="6" spans="2:4" ht="12.75">
      <c r="B6" s="30">
        <v>2004</v>
      </c>
      <c r="C6" s="45">
        <v>0.4462083445918309</v>
      </c>
      <c r="D6" s="45">
        <v>0.4642351617133409</v>
      </c>
    </row>
    <row r="7" spans="2:4" ht="12.75">
      <c r="B7" s="30">
        <v>2005</v>
      </c>
      <c r="C7" s="45">
        <v>0.5229</v>
      </c>
      <c r="D7" s="45">
        <v>0.5333580000000001</v>
      </c>
    </row>
    <row r="8" spans="2:4" ht="12.75">
      <c r="B8" s="30">
        <v>2006</v>
      </c>
      <c r="C8" s="45">
        <v>0.625</v>
      </c>
      <c r="D8" s="45">
        <v>0.625</v>
      </c>
    </row>
    <row r="9" spans="2:4" ht="12.75">
      <c r="B9" s="30">
        <v>2007</v>
      </c>
      <c r="C9" s="45">
        <v>0.806</v>
      </c>
      <c r="D9" s="45">
        <v>0.7901960784313726</v>
      </c>
    </row>
    <row r="10" spans="2:4" ht="12.75">
      <c r="B10" s="47">
        <v>2008</v>
      </c>
      <c r="C10" s="48">
        <v>1.027</v>
      </c>
      <c r="D10" s="48">
        <v>0.9871203383314108</v>
      </c>
    </row>
    <row r="11" spans="2:4" ht="12.75">
      <c r="B11" s="47">
        <v>2009</v>
      </c>
      <c r="C11" s="48">
        <v>1.28</v>
      </c>
      <c r="D11" s="48">
        <v>1.206172588220217</v>
      </c>
    </row>
    <row r="12" spans="2:4" ht="12.75">
      <c r="B12" s="47">
        <v>2010</v>
      </c>
      <c r="C12" s="48">
        <v>1.47</v>
      </c>
      <c r="D12" s="48">
        <v>1.3580527762589758</v>
      </c>
    </row>
    <row r="13" spans="2:4" ht="12.75">
      <c r="B13" s="47">
        <f aca="true" t="shared" si="0" ref="B13:B27">B12+1</f>
        <v>2011</v>
      </c>
      <c r="C13" s="48">
        <v>1.655</v>
      </c>
      <c r="D13" s="48">
        <v>1.4989844902685108</v>
      </c>
    </row>
    <row r="14" spans="2:4" ht="12.75">
      <c r="B14" s="47">
        <f t="shared" si="0"/>
        <v>2012</v>
      </c>
      <c r="C14" s="48">
        <v>1.778</v>
      </c>
      <c r="D14" s="48">
        <v>1.5788131175270494</v>
      </c>
    </row>
    <row r="15" spans="2:4" ht="12.75">
      <c r="B15" s="47">
        <f t="shared" si="0"/>
        <v>2013</v>
      </c>
      <c r="C15" s="48">
        <v>1.88</v>
      </c>
      <c r="D15" s="48">
        <v>1.6366531357941578</v>
      </c>
    </row>
    <row r="16" spans="2:4" ht="12.75">
      <c r="B16" s="47">
        <f t="shared" si="0"/>
        <v>2014</v>
      </c>
      <c r="C16" s="48">
        <v>1.957</v>
      </c>
      <c r="D16" s="48">
        <v>1.6702806564190482</v>
      </c>
    </row>
    <row r="17" spans="2:4" ht="12.75">
      <c r="B17" s="47">
        <f t="shared" si="0"/>
        <v>2015</v>
      </c>
      <c r="C17" s="48">
        <v>2.01</v>
      </c>
      <c r="D17" s="48">
        <v>1.681878084404043</v>
      </c>
    </row>
    <row r="18" spans="2:4" ht="12.75">
      <c r="B18" s="47">
        <f t="shared" si="0"/>
        <v>2016</v>
      </c>
      <c r="C18" s="48">
        <v>2.046</v>
      </c>
      <c r="D18" s="48">
        <v>1.6784326215445675</v>
      </c>
    </row>
    <row r="19" spans="2:4" ht="12.75">
      <c r="B19" s="47">
        <f t="shared" si="0"/>
        <v>2017</v>
      </c>
      <c r="C19" s="48">
        <v>2.085</v>
      </c>
      <c r="D19" s="48">
        <v>1.6768884365095085</v>
      </c>
    </row>
    <row r="20" spans="2:4" ht="12.75">
      <c r="B20" s="47">
        <f t="shared" si="0"/>
        <v>2018</v>
      </c>
      <c r="C20" s="48">
        <v>2.125</v>
      </c>
      <c r="D20" s="48">
        <v>1.6755479981110195</v>
      </c>
    </row>
    <row r="21" spans="2:4" ht="12.75">
      <c r="B21" s="47">
        <f t="shared" si="0"/>
        <v>2019</v>
      </c>
      <c r="C21" s="48">
        <v>2.165</v>
      </c>
      <c r="D21" s="48">
        <v>1.6736154167983193</v>
      </c>
    </row>
    <row r="22" spans="2:4" ht="12.75">
      <c r="B22" s="47">
        <f t="shared" si="0"/>
        <v>2020</v>
      </c>
      <c r="C22" s="48">
        <v>2.205</v>
      </c>
      <c r="D22" s="48">
        <v>1.671114429217178</v>
      </c>
    </row>
    <row r="23" spans="2:4" ht="12.75">
      <c r="B23" s="47">
        <f t="shared" si="0"/>
        <v>2021</v>
      </c>
      <c r="C23" s="48">
        <v>2.235</v>
      </c>
      <c r="D23" s="48">
        <v>1.6606379215243396</v>
      </c>
    </row>
    <row r="24" spans="2:4" ht="12.75">
      <c r="B24" s="47">
        <f t="shared" si="0"/>
        <v>2022</v>
      </c>
      <c r="C24" s="48">
        <v>2.28</v>
      </c>
      <c r="D24" s="48">
        <v>1.6608564552684537</v>
      </c>
    </row>
    <row r="25" spans="2:4" ht="12.75">
      <c r="B25" s="47">
        <f t="shared" si="0"/>
        <v>2023</v>
      </c>
      <c r="C25" s="48">
        <v>2.315</v>
      </c>
      <c r="D25" s="48">
        <v>1.6532863321063254</v>
      </c>
    </row>
    <row r="26" spans="2:4" ht="12.75">
      <c r="B26" s="47">
        <f t="shared" si="0"/>
        <v>2024</v>
      </c>
      <c r="C26" s="48">
        <v>2.345</v>
      </c>
      <c r="D26" s="48">
        <v>1.6418737342943859</v>
      </c>
    </row>
    <row r="27" spans="2:4" ht="12.75">
      <c r="B27" s="49">
        <f t="shared" si="0"/>
        <v>2025</v>
      </c>
      <c r="C27" s="50">
        <v>2.386</v>
      </c>
      <c r="D27" s="50">
        <v>1.6378237928117416</v>
      </c>
    </row>
  </sheetData>
  <printOptions/>
  <pageMargins left="0.75" right="0.75" top="1" bottom="1" header="0.4921259845" footer="0.4921259845"/>
  <pageSetup fitToHeight="1" fitToWidth="1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F24" sqref="F24"/>
    </sheetView>
  </sheetViews>
  <sheetFormatPr defaultColWidth="11.421875" defaultRowHeight="12.75"/>
  <cols>
    <col min="1" max="1" width="4.57421875" style="1" customWidth="1"/>
    <col min="2" max="2" width="42.57421875" style="1" customWidth="1"/>
    <col min="3" max="3" width="24.00390625" style="1" customWidth="1"/>
    <col min="4" max="16384" width="11.421875" style="1" customWidth="1"/>
  </cols>
  <sheetData>
    <row r="2" spans="2:3" ht="12.75">
      <c r="B2" s="51" t="s">
        <v>49</v>
      </c>
      <c r="C2" s="51"/>
    </row>
    <row r="3" spans="2:3" ht="12.75">
      <c r="B3" s="52" t="s">
        <v>45</v>
      </c>
      <c r="C3" s="53" t="s">
        <v>46</v>
      </c>
    </row>
    <row r="4" spans="2:3" ht="12.75">
      <c r="B4" s="54" t="s">
        <v>47</v>
      </c>
      <c r="C4" s="55">
        <v>0.676</v>
      </c>
    </row>
    <row r="5" spans="2:3" ht="15.75">
      <c r="B5" s="54" t="s">
        <v>48</v>
      </c>
      <c r="C5" s="46" t="s">
        <v>50</v>
      </c>
    </row>
    <row r="6" ht="12.75">
      <c r="B6" s="56" t="s">
        <v>55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C7"/>
  <sheetViews>
    <sheetView workbookViewId="0" topLeftCell="A1">
      <selection activeCell="F22" sqref="F22"/>
    </sheetView>
  </sheetViews>
  <sheetFormatPr defaultColWidth="11.421875" defaultRowHeight="12.75"/>
  <cols>
    <col min="1" max="1" width="4.421875" style="1" customWidth="1"/>
    <col min="2" max="2" width="52.421875" style="1" customWidth="1"/>
    <col min="3" max="3" width="16.7109375" style="1" customWidth="1"/>
    <col min="4" max="16384" width="11.421875" style="1" customWidth="1"/>
  </cols>
  <sheetData>
    <row r="2" spans="2:3" ht="12.75">
      <c r="B2" s="7" t="s">
        <v>56</v>
      </c>
      <c r="C2" s="7"/>
    </row>
    <row r="3" spans="2:3" ht="12.75">
      <c r="B3" s="7" t="s">
        <v>45</v>
      </c>
      <c r="C3" s="7"/>
    </row>
    <row r="4" spans="2:3" ht="15.75">
      <c r="B4" s="3" t="s">
        <v>52</v>
      </c>
      <c r="C4" s="4" t="s">
        <v>57</v>
      </c>
    </row>
    <row r="5" spans="2:3" ht="12.75">
      <c r="B5" s="3" t="s">
        <v>53</v>
      </c>
      <c r="C5" s="4" t="s">
        <v>54</v>
      </c>
    </row>
    <row r="6" spans="2:3" ht="15.75">
      <c r="B6" s="3" t="s">
        <v>58</v>
      </c>
      <c r="C6" s="4" t="s">
        <v>59</v>
      </c>
    </row>
    <row r="7" ht="12.75">
      <c r="B7" s="56" t="s">
        <v>55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BRAHY</cp:lastModifiedBy>
  <cp:lastPrinted>2006-11-14T08:52:26Z</cp:lastPrinted>
  <dcterms:created xsi:type="dcterms:W3CDTF">2006-09-15T09:00:34Z</dcterms:created>
  <dcterms:modified xsi:type="dcterms:W3CDTF">2006-11-15T16:48:01Z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